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770" yWindow="-135" windowWidth="21240" windowHeight="11490"/>
  </bookViews>
  <sheets>
    <sheet name="Lisa 1" sheetId="1" r:id="rId1"/>
    <sheet name="Lisa 2" sheetId="5" r:id="rId2"/>
    <sheet name="Lisa 3" sheetId="4" r:id="rId3"/>
  </sheets>
  <definedNames>
    <definedName name="_xlnm._FilterDatabase" localSheetId="0" hidden="1">'Lisa 1'!$A$3:$Q$16</definedName>
  </definedNames>
  <calcPr calcId="125725"/>
</workbook>
</file>

<file path=xl/calcChain.xml><?xml version="1.0" encoding="utf-8"?>
<calcChain xmlns="http://schemas.openxmlformats.org/spreadsheetml/2006/main">
  <c r="F23" i="1"/>
  <c r="G23"/>
  <c r="H23"/>
  <c r="I23"/>
  <c r="J23"/>
  <c r="K23"/>
  <c r="L23"/>
  <c r="M23"/>
  <c r="N23"/>
  <c r="O23"/>
  <c r="P23"/>
  <c r="Q23"/>
  <c r="E23"/>
  <c r="D14" i="5"/>
  <c r="D11"/>
  <c r="C37" i="4" l="1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6"/>
  <c r="B6" l="1"/>
  <c r="G14" i="5"/>
  <c r="H14"/>
  <c r="I14"/>
  <c r="J14"/>
  <c r="K14"/>
  <c r="F14"/>
  <c r="E15"/>
  <c r="E14" l="1"/>
  <c r="E12" l="1"/>
  <c r="E13"/>
  <c r="G6"/>
  <c r="H6"/>
  <c r="I6"/>
  <c r="I5" s="1"/>
  <c r="J6"/>
  <c r="K6"/>
  <c r="F6"/>
  <c r="E8"/>
  <c r="E7"/>
  <c r="G11"/>
  <c r="H11"/>
  <c r="J11"/>
  <c r="K11"/>
  <c r="F11"/>
  <c r="J5" l="1"/>
  <c r="E11"/>
  <c r="K5"/>
  <c r="G5"/>
  <c r="H5"/>
  <c r="F5"/>
  <c r="F19" i="1"/>
  <c r="G19"/>
  <c r="H19"/>
  <c r="I19"/>
  <c r="J19"/>
  <c r="K19"/>
  <c r="L19"/>
  <c r="M19"/>
  <c r="N19"/>
  <c r="O19"/>
  <c r="P19"/>
  <c r="Q19"/>
  <c r="E19"/>
  <c r="D9" i="5"/>
  <c r="D6" s="1"/>
  <c r="D5" s="1"/>
  <c r="E10" l="1"/>
  <c r="E9"/>
  <c r="E6" s="1"/>
  <c r="E5" l="1"/>
  <c r="P15" i="1" l="1"/>
  <c r="P12"/>
  <c r="P11"/>
  <c r="J7"/>
  <c r="J5" s="1"/>
  <c r="J10"/>
  <c r="J17"/>
  <c r="F17" l="1"/>
  <c r="G17"/>
  <c r="H17"/>
  <c r="I17"/>
  <c r="K17"/>
  <c r="L17"/>
  <c r="M17"/>
  <c r="N17"/>
  <c r="O17"/>
  <c r="P17"/>
  <c r="Q17"/>
  <c r="E17"/>
  <c r="D18"/>
  <c r="D17" l="1"/>
  <c r="F7" l="1"/>
  <c r="F10"/>
  <c r="M7"/>
  <c r="M10"/>
  <c r="D21"/>
  <c r="D22"/>
  <c r="G10"/>
  <c r="G7"/>
  <c r="D16"/>
  <c r="K10"/>
  <c r="L10"/>
  <c r="K7"/>
  <c r="L7"/>
  <c r="L5" l="1"/>
  <c r="K5"/>
  <c r="M5"/>
  <c r="F5"/>
  <c r="G5"/>
  <c r="D20"/>
  <c r="H7"/>
  <c r="I7"/>
  <c r="N7"/>
  <c r="O7"/>
  <c r="P7"/>
  <c r="Q7"/>
  <c r="E7"/>
  <c r="P10"/>
  <c r="N10"/>
  <c r="H10"/>
  <c r="I10"/>
  <c r="O10"/>
  <c r="Q10"/>
  <c r="E10"/>
  <c r="D11"/>
  <c r="D12"/>
  <c r="D8"/>
  <c r="D9"/>
  <c r="P5" l="1"/>
  <c r="D19"/>
  <c r="N5"/>
  <c r="O5"/>
  <c r="E5"/>
  <c r="H5"/>
  <c r="Q5"/>
  <c r="I5"/>
  <c r="D6"/>
  <c r="D15"/>
  <c r="D14"/>
  <c r="D13"/>
  <c r="D10"/>
  <c r="D7"/>
  <c r="D23" l="1"/>
  <c r="D5"/>
</calcChain>
</file>

<file path=xl/sharedStrings.xml><?xml version="1.0" encoding="utf-8"?>
<sst xmlns="http://schemas.openxmlformats.org/spreadsheetml/2006/main" count="124" uniqueCount="110">
  <si>
    <t xml:space="preserve">KOKKU KULUD </t>
  </si>
  <si>
    <t>töötajate töötas</t>
  </si>
  <si>
    <t>maksud töötasudelt</t>
  </si>
  <si>
    <t>/allkirjastatud digitaalselt/</t>
  </si>
  <si>
    <t>Jüri Mölder</t>
  </si>
  <si>
    <t>Linnasekretär</t>
  </si>
  <si>
    <t>muud majanduskulud</t>
  </si>
  <si>
    <t>administreerimis-
kulud</t>
  </si>
  <si>
    <t>ürituste korralduskulud</t>
  </si>
  <si>
    <t>KOKKU</t>
  </si>
  <si>
    <t>tegevusala nimetus ja kood</t>
  </si>
  <si>
    <t>lähetused</t>
  </si>
  <si>
    <t>koolitused</t>
  </si>
  <si>
    <t>KULTUURIOSAKOND</t>
  </si>
  <si>
    <t>Osakonna ülalpidamiskulud</t>
  </si>
  <si>
    <t>tegevusala kood</t>
  </si>
  <si>
    <t>01112</t>
  </si>
  <si>
    <t>Laste muusika- ja kunstikoolid</t>
  </si>
  <si>
    <t>08105</t>
  </si>
  <si>
    <t>I Muusikakool</t>
  </si>
  <si>
    <t>Lastekunstikool</t>
  </si>
  <si>
    <t>Laste huvialamajad ja keskused</t>
  </si>
  <si>
    <t>08106</t>
  </si>
  <si>
    <t>Lille Maja</t>
  </si>
  <si>
    <t>Anne Noortekeskus</t>
  </si>
  <si>
    <t>08201</t>
  </si>
  <si>
    <t>O. Lutsu nim Linnaraamatukogu</t>
  </si>
  <si>
    <t>Tiigi Seltsimaja</t>
  </si>
  <si>
    <t>08202</t>
  </si>
  <si>
    <t>08203</t>
  </si>
  <si>
    <t>Linnamuuseum</t>
  </si>
  <si>
    <t>põhivara soetus</t>
  </si>
  <si>
    <t>08600</t>
  </si>
  <si>
    <t>eelarve liik*</t>
  </si>
  <si>
    <t>inventari kulud</t>
  </si>
  <si>
    <t>04740</t>
  </si>
  <si>
    <t>LINNAPLANEERIMISE JA MAAKORRALDUSE OSAKOND</t>
  </si>
  <si>
    <t>04210</t>
  </si>
  <si>
    <t>ametnike töötasu</t>
  </si>
  <si>
    <t>ETTEVÕTLUSE OSAKOND</t>
  </si>
  <si>
    <t>KÕIK KOKKU</t>
  </si>
  <si>
    <t>2014. aastal sihtotstarbeliste kulude katteks saadud ja 2015. aasta alguseks kasutamata majandamiseelarve vahendite suunamine kulude katteks (eurodes)</t>
  </si>
  <si>
    <t>Muu vaba aeg ja kultuur</t>
  </si>
  <si>
    <t>uuringud</t>
  </si>
  <si>
    <t>LINNAMAJANDUSE OSAKOND</t>
  </si>
  <si>
    <t>Linna 2015. a eelarvesse  laekunud sihtotstarbeliste toetuste suunamine kulude katteks (eurodes)</t>
  </si>
  <si>
    <t>struktuuriüksus, asutus</t>
  </si>
  <si>
    <t>rahastaja</t>
  </si>
  <si>
    <t>ürituste korraldamine</t>
  </si>
  <si>
    <t>mitmesugused majanduskulud</t>
  </si>
  <si>
    <t>muud kommunaalteenused (06605)</t>
  </si>
  <si>
    <t>Sotsiaalkindlustusamet</t>
  </si>
  <si>
    <t>üldkeskhariduse otsekulud (09213)</t>
  </si>
  <si>
    <t>SA Keskkonnainvesteeringute Keskus</t>
  </si>
  <si>
    <t>Tänavavalgustus (06400)</t>
  </si>
  <si>
    <t>Linnamajanduse osakond</t>
  </si>
  <si>
    <t>Jyvaskylan Kaupunki Talous</t>
  </si>
  <si>
    <t>kokku
tulu</t>
  </si>
  <si>
    <t>kokku
kulu</t>
  </si>
  <si>
    <t>üldmajanduslikud arendusprojektid</t>
  </si>
  <si>
    <t>muu keskkonnakaitse (05600)</t>
  </si>
  <si>
    <t>Linnavarade osakond</t>
  </si>
  <si>
    <t>Ettevõtluse Arendamise SA</t>
  </si>
  <si>
    <t>üldkeskhariduse otsekulud</t>
  </si>
  <si>
    <t>Haridusosakond</t>
  </si>
  <si>
    <t>hariduse abiteenused (09609)</t>
  </si>
  <si>
    <t>Haridusministeerium</t>
  </si>
  <si>
    <t>lasteaiad (09110)</t>
  </si>
  <si>
    <t>koolituskulud</t>
  </si>
  <si>
    <t>haljastus (05400)</t>
  </si>
  <si>
    <t>rajatiste majkulud</t>
  </si>
  <si>
    <t>Sotsiaalabi osakond</t>
  </si>
  <si>
    <t>Hooldekodu</t>
  </si>
  <si>
    <t>koolituskulud (riik)</t>
  </si>
  <si>
    <t>Kesklinna Lastekeskus</t>
  </si>
  <si>
    <t>Lasteaed Annike</t>
  </si>
  <si>
    <t>Lasteaed Helika</t>
  </si>
  <si>
    <t>Lasteaed Hellik</t>
  </si>
  <si>
    <t>Lasteaed Kannike</t>
  </si>
  <si>
    <t>Lasteaed Karoliine</t>
  </si>
  <si>
    <t>Lasteaed Kelluke</t>
  </si>
  <si>
    <t>Lasteaed Kivike</t>
  </si>
  <si>
    <t>Lasteaed Klaabu</t>
  </si>
  <si>
    <t>Lasteaed Krõll</t>
  </si>
  <si>
    <t>Lasteaed Lotte</t>
  </si>
  <si>
    <t>Lasteaed Meelespea</t>
  </si>
  <si>
    <t>Lasteaed Midrimaa</t>
  </si>
  <si>
    <t>Lasteaed Mõmmik</t>
  </si>
  <si>
    <t>Lasteaed Naerumaa</t>
  </si>
  <si>
    <t>Lasteaed Nukitsamees</t>
  </si>
  <si>
    <t>Lasteaed Piilupesa</t>
  </si>
  <si>
    <t>Lasteaed Ploomike</t>
  </si>
  <si>
    <t>Lasteaed Poku</t>
  </si>
  <si>
    <t>Lasteaed Pääsupesa</t>
  </si>
  <si>
    <t>Lasteaed Ristikhein</t>
  </si>
  <si>
    <t>Lasteaed Rukkilill</t>
  </si>
  <si>
    <t>Lasteaed Sass</t>
  </si>
  <si>
    <t>Lasteaed Sipsik</t>
  </si>
  <si>
    <t>Lasteaed Sirel</t>
  </si>
  <si>
    <t>Lasteaed Triinu ja Taavi</t>
  </si>
  <si>
    <t>Lasteaed Tõruke</t>
  </si>
  <si>
    <t>Tähtvere Lasteaed</t>
  </si>
  <si>
    <t>Maarjamõisa Lasteaed</t>
  </si>
  <si>
    <t>Maarja Kooli lasteaed</t>
  </si>
  <si>
    <t>Koolieelsete lasteasutuste riiklike koolituskulude jaotus asutuste lõikes (eurodes)</t>
  </si>
  <si>
    <t>Koolieelsed lasteasutused 
 (09110) kokku, sh.</t>
  </si>
  <si>
    <t>sõidukite ülalpidamiskulud</t>
  </si>
  <si>
    <t>IT kulud</t>
  </si>
  <si>
    <t>LINNAVARADE OSAKOND</t>
  </si>
  <si>
    <t>*sihtotstarbeliselt saadud toetuste arvel põhitegevuskulude (25) ja investeerimiskulude (15) katteks</t>
  </si>
</sst>
</file>

<file path=xl/styles.xml><?xml version="1.0" encoding="utf-8"?>
<styleSheet xmlns="http://schemas.openxmlformats.org/spreadsheetml/2006/main">
  <numFmts count="5">
    <numFmt numFmtId="43" formatCode="_-* #,##0.00\ _k_r_-;\-* #,##0.00\ _k_r_-;_-* &quot;-&quot;??\ _k_r_-;_-@_-"/>
    <numFmt numFmtId="164" formatCode="_(* #,##0.00_);_(* \(#,##0.00\);_(* &quot;-&quot;??_);_(@_)"/>
    <numFmt numFmtId="165" formatCode="_-* #,##0.00\ _€_-;\-* #,##0.00\ _€_-;_-* &quot;-&quot;??\ _€_-;_-@_-"/>
    <numFmt numFmtId="166" formatCode="_-* #,##0\ _k_r_-;\-* #,##0\ _k_r_-;_-* &quot;-&quot;??\ _k_r_-;_-@_-"/>
    <numFmt numFmtId="167" formatCode="#,##0_ ;\-#,##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i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 applyBorder="1"/>
    <xf numFmtId="0" fontId="9" fillId="0" borderId="0" xfId="0" quotePrefix="1" applyFont="1"/>
    <xf numFmtId="0" fontId="11" fillId="0" borderId="0" xfId="0" applyFont="1"/>
    <xf numFmtId="0" fontId="6" fillId="0" borderId="1" xfId="6" applyFont="1" applyFill="1" applyBorder="1"/>
    <xf numFmtId="3" fontId="6" fillId="0" borderId="2" xfId="6" applyNumberFormat="1" applyFont="1" applyFill="1" applyBorder="1"/>
    <xf numFmtId="0" fontId="7" fillId="0" borderId="2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 wrapText="1"/>
    </xf>
    <xf numFmtId="3" fontId="6" fillId="0" borderId="2" xfId="6" applyNumberFormat="1" applyFont="1" applyFill="1" applyBorder="1" applyAlignment="1">
      <alignment horizontal="center" wrapText="1"/>
    </xf>
    <xf numFmtId="0" fontId="0" fillId="0" borderId="0" xfId="0" applyFont="1"/>
    <xf numFmtId="0" fontId="8" fillId="0" borderId="0" xfId="6" applyFont="1" applyFill="1" applyBorder="1"/>
    <xf numFmtId="3" fontId="5" fillId="0" borderId="0" xfId="6" applyNumberFormat="1" applyFont="1" applyFill="1" applyBorder="1"/>
    <xf numFmtId="0" fontId="10" fillId="0" borderId="0" xfId="0" applyFont="1" applyBorder="1"/>
    <xf numFmtId="0" fontId="6" fillId="0" borderId="2" xfId="6" applyFont="1" applyFill="1" applyBorder="1" applyAlignment="1">
      <alignment horizontal="center" textRotation="90"/>
    </xf>
    <xf numFmtId="0" fontId="7" fillId="0" borderId="2" xfId="6" applyFont="1" applyFill="1" applyBorder="1" applyAlignment="1">
      <alignment horizontal="center" textRotation="90"/>
    </xf>
    <xf numFmtId="0" fontId="11" fillId="0" borderId="2" xfId="0" applyFont="1" applyBorder="1" applyAlignment="1">
      <alignment horizontal="center" textRotation="90" wrapText="1"/>
    </xf>
    <xf numFmtId="0" fontId="11" fillId="0" borderId="2" xfId="0" applyFont="1" applyBorder="1"/>
    <xf numFmtId="3" fontId="6" fillId="0" borderId="2" xfId="6" applyNumberFormat="1" applyFont="1" applyFill="1" applyBorder="1" applyAlignment="1">
      <alignment horizontal="right"/>
    </xf>
    <xf numFmtId="3" fontId="11" fillId="0" borderId="2" xfId="0" applyNumberFormat="1" applyFont="1" applyBorder="1"/>
    <xf numFmtId="3" fontId="7" fillId="0" borderId="2" xfId="6" applyNumberFormat="1" applyFont="1" applyFill="1" applyBorder="1" applyAlignment="1">
      <alignment horizontal="center" wrapText="1"/>
    </xf>
    <xf numFmtId="0" fontId="7" fillId="0" borderId="1" xfId="6" applyFont="1" applyFill="1" applyBorder="1"/>
    <xf numFmtId="0" fontId="7" fillId="0" borderId="0" xfId="6" applyFont="1" applyFill="1" applyBorder="1"/>
    <xf numFmtId="3" fontId="6" fillId="0" borderId="0" xfId="6" applyNumberFormat="1" applyFont="1" applyFill="1" applyBorder="1"/>
    <xf numFmtId="0" fontId="11" fillId="0" borderId="2" xfId="0" applyFont="1" applyBorder="1" applyAlignment="1">
      <alignment horizontal="center" vertical="center"/>
    </xf>
    <xf numFmtId="0" fontId="6" fillId="0" borderId="2" xfId="6" applyFont="1" applyFill="1" applyBorder="1" applyAlignment="1">
      <alignment horizontal="left"/>
    </xf>
    <xf numFmtId="3" fontId="13" fillId="0" borderId="2" xfId="0" applyNumberFormat="1" applyFont="1" applyBorder="1"/>
    <xf numFmtId="3" fontId="6" fillId="0" borderId="2" xfId="6" applyNumberFormat="1" applyFont="1" applyFill="1" applyBorder="1" applyAlignment="1">
      <alignment wrapText="1"/>
    </xf>
    <xf numFmtId="3" fontId="7" fillId="0" borderId="2" xfId="6" applyNumberFormat="1" applyFont="1" applyFill="1" applyBorder="1" applyAlignment="1">
      <alignment horizontal="right"/>
    </xf>
    <xf numFmtId="0" fontId="14" fillId="0" borderId="0" xfId="0" applyFont="1"/>
    <xf numFmtId="0" fontId="13" fillId="0" borderId="2" xfId="0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textRotation="90"/>
    </xf>
    <xf numFmtId="0" fontId="0" fillId="0" borderId="0" xfId="0" quotePrefix="1" applyFill="1" applyBorder="1" applyAlignment="1">
      <alignment wrapText="1"/>
    </xf>
    <xf numFmtId="0" fontId="0" fillId="0" borderId="0" xfId="0" applyFill="1" applyBorder="1"/>
    <xf numFmtId="0" fontId="6" fillId="0" borderId="2" xfId="6" quotePrefix="1" applyFont="1" applyFill="1" applyBorder="1" applyAlignment="1">
      <alignment horizontal="center"/>
    </xf>
    <xf numFmtId="0" fontId="7" fillId="0" borderId="2" xfId="6" applyFont="1" applyFill="1" applyBorder="1" applyAlignment="1">
      <alignment horizontal="right"/>
    </xf>
    <xf numFmtId="3" fontId="6" fillId="0" borderId="2" xfId="6" quotePrefix="1" applyNumberFormat="1" applyFont="1" applyFill="1" applyBorder="1" applyAlignment="1">
      <alignment horizontal="center" wrapText="1"/>
    </xf>
    <xf numFmtId="3" fontId="7" fillId="0" borderId="2" xfId="6" applyNumberFormat="1" applyFont="1" applyFill="1" applyBorder="1" applyAlignment="1">
      <alignment horizontal="right" wrapText="1"/>
    </xf>
    <xf numFmtId="3" fontId="6" fillId="0" borderId="1" xfId="6" applyNumberFormat="1" applyFont="1" applyFill="1" applyBorder="1" applyAlignment="1">
      <alignment horizontal="left" wrapText="1"/>
    </xf>
    <xf numFmtId="0" fontId="8" fillId="0" borderId="0" xfId="6" quotePrefix="1" applyFont="1" applyFill="1" applyBorder="1"/>
    <xf numFmtId="0" fontId="9" fillId="0" borderId="0" xfId="0" applyFont="1"/>
    <xf numFmtId="3" fontId="6" fillId="0" borderId="2" xfId="6" applyNumberFormat="1" applyFont="1" applyFill="1" applyBorder="1" applyAlignment="1">
      <alignment horizontal="left" wrapText="1"/>
    </xf>
    <xf numFmtId="3" fontId="6" fillId="0" borderId="1" xfId="6" quotePrefix="1" applyNumberFormat="1" applyFont="1" applyFill="1" applyBorder="1" applyAlignment="1">
      <alignment horizontal="center" wrapText="1"/>
    </xf>
    <xf numFmtId="3" fontId="7" fillId="0" borderId="2" xfId="6" applyNumberFormat="1" applyFont="1" applyFill="1" applyBorder="1" applyAlignment="1">
      <alignment horizontal="left" wrapText="1"/>
    </xf>
    <xf numFmtId="3" fontId="7" fillId="0" borderId="2" xfId="6" quotePrefix="1" applyNumberFormat="1" applyFont="1" applyFill="1" applyBorder="1" applyAlignment="1">
      <alignment horizontal="center" wrapText="1"/>
    </xf>
    <xf numFmtId="3" fontId="6" fillId="0" borderId="2" xfId="6" applyNumberFormat="1" applyFont="1" applyFill="1" applyBorder="1" applyAlignment="1">
      <alignment horizontal="right" wrapText="1"/>
    </xf>
    <xf numFmtId="0" fontId="7" fillId="0" borderId="1" xfId="6" applyFont="1" applyFill="1" applyBorder="1" applyAlignment="1">
      <alignment horizontal="center"/>
    </xf>
    <xf numFmtId="3" fontId="7" fillId="0" borderId="1" xfId="6" applyNumberFormat="1" applyFont="1" applyFill="1" applyBorder="1" applyAlignment="1">
      <alignment horizontal="center" wrapText="1"/>
    </xf>
    <xf numFmtId="3" fontId="7" fillId="0" borderId="1" xfId="6" applyNumberFormat="1" applyFont="1" applyFill="1" applyBorder="1" applyAlignment="1">
      <alignment horizontal="right" wrapText="1"/>
    </xf>
    <xf numFmtId="3" fontId="6" fillId="0" borderId="1" xfId="6" applyNumberFormat="1" applyFont="1" applyFill="1" applyBorder="1" applyAlignment="1">
      <alignment horizontal="center" wrapText="1"/>
    </xf>
    <xf numFmtId="1" fontId="7" fillId="0" borderId="1" xfId="6" quotePrefix="1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 textRotation="90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5" fillId="0" borderId="2" xfId="0" applyFont="1" applyBorder="1" applyAlignment="1">
      <alignment horizontal="right"/>
    </xf>
    <xf numFmtId="3" fontId="15" fillId="0" borderId="2" xfId="0" applyNumberFormat="1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3" fontId="2" fillId="0" borderId="2" xfId="0" applyNumberFormat="1" applyFont="1" applyBorder="1"/>
    <xf numFmtId="3" fontId="0" fillId="0" borderId="2" xfId="0" applyNumberFormat="1" applyBorder="1"/>
    <xf numFmtId="0" fontId="0" fillId="0" borderId="2" xfId="0" applyBorder="1" applyAlignment="1">
      <alignment horizontal="right" wrapText="1"/>
    </xf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 wrapText="1"/>
    </xf>
    <xf numFmtId="3" fontId="15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2" xfId="0" applyFont="1" applyBorder="1" applyAlignment="1">
      <alignment horizontal="right" wrapText="1"/>
    </xf>
    <xf numFmtId="0" fontId="12" fillId="0" borderId="0" xfId="0" applyFont="1"/>
    <xf numFmtId="0" fontId="0" fillId="0" borderId="0" xfId="0" applyFill="1"/>
    <xf numFmtId="166" fontId="17" fillId="0" borderId="2" xfId="7" applyNumberFormat="1" applyFont="1" applyFill="1" applyBorder="1"/>
    <xf numFmtId="167" fontId="16" fillId="0" borderId="2" xfId="7" applyNumberFormat="1" applyFont="1" applyFill="1" applyBorder="1"/>
    <xf numFmtId="3" fontId="17" fillId="0" borderId="2" xfId="7" applyNumberFormat="1" applyFont="1" applyFill="1" applyBorder="1"/>
    <xf numFmtId="3" fontId="17" fillId="0" borderId="2" xfId="2" applyNumberFormat="1" applyFont="1" applyFill="1" applyBorder="1"/>
    <xf numFmtId="3" fontId="18" fillId="0" borderId="2" xfId="8" applyNumberFormat="1" applyFont="1" applyFill="1" applyBorder="1"/>
    <xf numFmtId="3" fontId="17" fillId="0" borderId="2" xfId="4" applyNumberFormat="1" applyFont="1" applyFill="1" applyBorder="1"/>
    <xf numFmtId="166" fontId="17" fillId="0" borderId="2" xfId="7" applyNumberFormat="1" applyFont="1" applyFill="1" applyBorder="1" applyAlignment="1">
      <alignment horizontal="center" textRotation="90" wrapText="1"/>
    </xf>
    <xf numFmtId="1" fontId="17" fillId="0" borderId="2" xfId="7" applyNumberFormat="1" applyFont="1" applyFill="1" applyBorder="1" applyAlignment="1">
      <alignment horizontal="center"/>
    </xf>
    <xf numFmtId="3" fontId="15" fillId="0" borderId="2" xfId="0" applyNumberFormat="1" applyFont="1" applyBorder="1" applyAlignment="1">
      <alignment horizontal="right" wrapText="1"/>
    </xf>
    <xf numFmtId="3" fontId="1" fillId="0" borderId="2" xfId="0" applyNumberFormat="1" applyFont="1" applyBorder="1"/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6" fontId="16" fillId="0" borderId="2" xfId="7" applyNumberFormat="1" applyFont="1" applyFill="1" applyBorder="1" applyAlignment="1">
      <alignment horizontal="center" wrapText="1"/>
    </xf>
    <xf numFmtId="166" fontId="19" fillId="0" borderId="2" xfId="7" applyNumberFormat="1" applyFont="1" applyFill="1" applyBorder="1" applyAlignment="1">
      <alignment horizontal="center" wrapText="1"/>
    </xf>
    <xf numFmtId="166" fontId="16" fillId="0" borderId="2" xfId="7" applyNumberFormat="1" applyFont="1" applyFill="1" applyBorder="1" applyAlignment="1">
      <alignment horizontal="center"/>
    </xf>
  </cellXfs>
  <cellStyles count="9">
    <cellStyle name="Comma" xfId="7" builtinId="3"/>
    <cellStyle name="Comma 2" xfId="1"/>
    <cellStyle name="Comma 2 2" xfId="2"/>
    <cellStyle name="Comma 3" xfId="3"/>
    <cellStyle name="Comma 4" xfId="4"/>
    <cellStyle name="Comma 5" xfId="5"/>
    <cellStyle name="Normaallaad_Leht1" xfId="8"/>
    <cellStyle name="Normal" xfId="0" builtinId="0"/>
    <cellStyle name="Normal 2" xfId="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5" activeCellId="4" sqref="D22 D21 D19 D17 D5"/>
    </sheetView>
  </sheetViews>
  <sheetFormatPr defaultRowHeight="15"/>
  <cols>
    <col min="1" max="1" width="27.85546875" customWidth="1"/>
    <col min="2" max="2" width="7.85546875" style="11" bestFit="1" customWidth="1"/>
    <col min="3" max="3" width="7.140625" customWidth="1"/>
    <col min="5" max="5" width="7.85546875" bestFit="1" customWidth="1"/>
    <col min="6" max="7" width="7.85546875" style="32" bestFit="1" customWidth="1"/>
    <col min="8" max="8" width="7.85546875" bestFit="1" customWidth="1"/>
    <col min="9" max="9" width="9" style="1" customWidth="1"/>
    <col min="10" max="10" width="9" style="32" customWidth="1"/>
    <col min="11" max="11" width="7.85546875" style="32" bestFit="1" customWidth="1"/>
    <col min="12" max="12" width="5.5703125" style="32" customWidth="1"/>
    <col min="13" max="13" width="8.5703125" style="32" customWidth="1"/>
    <col min="14" max="14" width="7.85546875" style="1" bestFit="1" customWidth="1"/>
    <col min="15" max="15" width="7.5703125" style="1" customWidth="1"/>
    <col min="16" max="16" width="7.85546875" style="1" bestFit="1" customWidth="1"/>
    <col min="17" max="17" width="7.85546875" bestFit="1" customWidth="1"/>
  </cols>
  <sheetData>
    <row r="1" spans="1:17" ht="30.75" customHeight="1">
      <c r="A1" s="86" t="s">
        <v>41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8.25" customHeight="1">
      <c r="A2" s="2"/>
      <c r="B2" s="2"/>
      <c r="C2" s="2"/>
      <c r="D2" s="2"/>
      <c r="E2" s="1"/>
      <c r="H2" s="1"/>
      <c r="Q2" s="1"/>
    </row>
    <row r="3" spans="1:17" ht="105.75" customHeight="1">
      <c r="A3" s="15"/>
      <c r="B3" s="16" t="s">
        <v>33</v>
      </c>
      <c r="C3" s="16" t="s">
        <v>15</v>
      </c>
      <c r="D3" s="9" t="s">
        <v>0</v>
      </c>
      <c r="E3" s="17" t="s">
        <v>31</v>
      </c>
      <c r="F3" s="17" t="s">
        <v>38</v>
      </c>
      <c r="G3" s="17" t="s">
        <v>1</v>
      </c>
      <c r="H3" s="17" t="s">
        <v>2</v>
      </c>
      <c r="I3" s="17" t="s">
        <v>7</v>
      </c>
      <c r="J3" s="17" t="s">
        <v>43</v>
      </c>
      <c r="K3" s="17" t="s">
        <v>11</v>
      </c>
      <c r="L3" s="17" t="s">
        <v>12</v>
      </c>
      <c r="M3" s="17" t="s">
        <v>106</v>
      </c>
      <c r="N3" s="17" t="s">
        <v>107</v>
      </c>
      <c r="O3" s="17" t="s">
        <v>34</v>
      </c>
      <c r="P3" s="17" t="s">
        <v>8</v>
      </c>
      <c r="Q3" s="17" t="s">
        <v>6</v>
      </c>
    </row>
    <row r="4" spans="1:17">
      <c r="A4" s="8"/>
      <c r="B4" s="8"/>
      <c r="C4" s="8"/>
      <c r="D4" s="8"/>
      <c r="E4" s="25">
        <v>1551</v>
      </c>
      <c r="F4" s="25">
        <v>5001</v>
      </c>
      <c r="G4" s="25">
        <v>5002</v>
      </c>
      <c r="H4" s="25">
        <v>506</v>
      </c>
      <c r="I4" s="25">
        <v>5500</v>
      </c>
      <c r="J4" s="25">
        <v>5502</v>
      </c>
      <c r="K4" s="25">
        <v>5503</v>
      </c>
      <c r="L4" s="25">
        <v>5504</v>
      </c>
      <c r="M4" s="25">
        <v>5513</v>
      </c>
      <c r="N4" s="25">
        <v>5514</v>
      </c>
      <c r="O4" s="25">
        <v>5515</v>
      </c>
      <c r="P4" s="25">
        <v>5525</v>
      </c>
      <c r="Q4" s="25">
        <v>5540</v>
      </c>
    </row>
    <row r="5" spans="1:17" s="32" customFormat="1">
      <c r="A5" s="6" t="s">
        <v>13</v>
      </c>
      <c r="B5" s="48"/>
      <c r="C5" s="22" t="s">
        <v>9</v>
      </c>
      <c r="D5" s="19">
        <f t="shared" ref="D5:D18" si="0">SUM(E5:Q5)</f>
        <v>20804</v>
      </c>
      <c r="E5" s="7">
        <f t="shared" ref="E5:Q5" si="1">SUM(E6,E7,E10,E13,E14,E15,E16)</f>
        <v>0</v>
      </c>
      <c r="F5" s="7">
        <f t="shared" si="1"/>
        <v>240</v>
      </c>
      <c r="G5" s="7">
        <f t="shared" si="1"/>
        <v>454</v>
      </c>
      <c r="H5" s="7">
        <f t="shared" si="1"/>
        <v>235</v>
      </c>
      <c r="I5" s="7">
        <f t="shared" si="1"/>
        <v>2000</v>
      </c>
      <c r="J5" s="7">
        <f t="shared" si="1"/>
        <v>1913</v>
      </c>
      <c r="K5" s="7">
        <f t="shared" si="1"/>
        <v>0</v>
      </c>
      <c r="L5" s="7">
        <f t="shared" si="1"/>
        <v>2733</v>
      </c>
      <c r="M5" s="7">
        <f t="shared" si="1"/>
        <v>0</v>
      </c>
      <c r="N5" s="7">
        <f t="shared" si="1"/>
        <v>0</v>
      </c>
      <c r="O5" s="7">
        <f t="shared" si="1"/>
        <v>0</v>
      </c>
      <c r="P5" s="7">
        <f t="shared" si="1"/>
        <v>13229</v>
      </c>
      <c r="Q5" s="7">
        <f t="shared" si="1"/>
        <v>0</v>
      </c>
    </row>
    <row r="6" spans="1:17" s="1" customFormat="1">
      <c r="A6" s="26" t="s">
        <v>14</v>
      </c>
      <c r="B6" s="8">
        <v>25</v>
      </c>
      <c r="C6" s="36" t="s">
        <v>16</v>
      </c>
      <c r="D6" s="19">
        <f t="shared" si="0"/>
        <v>2733</v>
      </c>
      <c r="E6" s="31"/>
      <c r="F6" s="31"/>
      <c r="G6" s="31"/>
      <c r="H6" s="31"/>
      <c r="I6" s="31"/>
      <c r="J6" s="31"/>
      <c r="K6" s="31"/>
      <c r="L6" s="31">
        <v>2733</v>
      </c>
      <c r="M6" s="31"/>
      <c r="N6" s="31"/>
      <c r="O6" s="31"/>
      <c r="P6" s="31"/>
      <c r="Q6" s="31"/>
    </row>
    <row r="7" spans="1:17">
      <c r="A7" s="26" t="s">
        <v>17</v>
      </c>
      <c r="B7" s="8">
        <v>25</v>
      </c>
      <c r="C7" s="36" t="s">
        <v>18</v>
      </c>
      <c r="D7" s="19">
        <f t="shared" si="0"/>
        <v>110</v>
      </c>
      <c r="E7" s="27">
        <f t="shared" ref="E7:Q7" si="2">SUM(E8:E9)</f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ref="J7" si="3">SUM(J8:J9)</f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7">
        <f t="shared" si="2"/>
        <v>0</v>
      </c>
      <c r="P7" s="27">
        <f t="shared" si="2"/>
        <v>110</v>
      </c>
      <c r="Q7" s="27">
        <f t="shared" si="2"/>
        <v>0</v>
      </c>
    </row>
    <row r="8" spans="1:17">
      <c r="A8" s="37" t="s">
        <v>19</v>
      </c>
      <c r="B8" s="8"/>
      <c r="C8" s="8"/>
      <c r="D8" s="29">
        <f t="shared" si="0"/>
        <v>105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8">
        <v>105</v>
      </c>
      <c r="Q8" s="18"/>
    </row>
    <row r="9" spans="1:17">
      <c r="A9" s="37" t="s">
        <v>20</v>
      </c>
      <c r="B9" s="8"/>
      <c r="C9" s="8"/>
      <c r="D9" s="29">
        <f t="shared" si="0"/>
        <v>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>
        <v>5</v>
      </c>
      <c r="Q9" s="20"/>
    </row>
    <row r="10" spans="1:17">
      <c r="A10" s="28" t="s">
        <v>21</v>
      </c>
      <c r="B10" s="21">
        <v>25</v>
      </c>
      <c r="C10" s="38" t="s">
        <v>22</v>
      </c>
      <c r="D10" s="19">
        <f t="shared" si="0"/>
        <v>6682</v>
      </c>
      <c r="E10" s="27">
        <f t="shared" ref="E10:Q10" si="4">SUM(E11:E12)</f>
        <v>0</v>
      </c>
      <c r="F10" s="27">
        <f t="shared" si="4"/>
        <v>0</v>
      </c>
      <c r="G10" s="27">
        <f t="shared" si="4"/>
        <v>0</v>
      </c>
      <c r="H10" s="27">
        <f t="shared" si="4"/>
        <v>0</v>
      </c>
      <c r="I10" s="27">
        <f t="shared" si="4"/>
        <v>0</v>
      </c>
      <c r="J10" s="27">
        <f t="shared" ref="J10" si="5">SUM(J11:J12)</f>
        <v>0</v>
      </c>
      <c r="K10" s="27">
        <f t="shared" si="4"/>
        <v>0</v>
      </c>
      <c r="L10" s="27">
        <f t="shared" si="4"/>
        <v>0</v>
      </c>
      <c r="M10" s="27">
        <f t="shared" si="4"/>
        <v>0</v>
      </c>
      <c r="N10" s="27">
        <f t="shared" si="4"/>
        <v>0</v>
      </c>
      <c r="O10" s="27">
        <f t="shared" si="4"/>
        <v>0</v>
      </c>
      <c r="P10" s="27">
        <f t="shared" si="4"/>
        <v>6682</v>
      </c>
      <c r="Q10" s="27">
        <f t="shared" si="4"/>
        <v>0</v>
      </c>
    </row>
    <row r="11" spans="1:17" s="1" customFormat="1">
      <c r="A11" s="39" t="s">
        <v>23</v>
      </c>
      <c r="B11" s="21"/>
      <c r="C11" s="21"/>
      <c r="D11" s="29">
        <f t="shared" si="0"/>
        <v>5732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>
        <f>4515+1217</f>
        <v>5732</v>
      </c>
      <c r="Q11" s="20"/>
    </row>
    <row r="12" spans="1:17" s="1" customFormat="1">
      <c r="A12" s="39" t="s">
        <v>24</v>
      </c>
      <c r="B12" s="21"/>
      <c r="C12" s="21"/>
      <c r="D12" s="29">
        <f t="shared" si="0"/>
        <v>950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>
        <f>420+530</f>
        <v>950</v>
      </c>
      <c r="Q12" s="20"/>
    </row>
    <row r="13" spans="1:17" s="1" customFormat="1">
      <c r="A13" s="43" t="s">
        <v>26</v>
      </c>
      <c r="B13" s="21">
        <v>25</v>
      </c>
      <c r="C13" s="38" t="s">
        <v>25</v>
      </c>
      <c r="D13" s="19">
        <f t="shared" si="0"/>
        <v>906</v>
      </c>
      <c r="E13" s="27"/>
      <c r="F13" s="27"/>
      <c r="G13" s="27">
        <v>454</v>
      </c>
      <c r="H13" s="27">
        <v>154</v>
      </c>
      <c r="I13" s="27"/>
      <c r="J13" s="27"/>
      <c r="K13" s="27"/>
      <c r="L13" s="27"/>
      <c r="M13" s="27"/>
      <c r="N13" s="27"/>
      <c r="O13" s="27"/>
      <c r="P13" s="27">
        <v>298</v>
      </c>
      <c r="Q13" s="27"/>
    </row>
    <row r="14" spans="1:17" s="1" customFormat="1">
      <c r="A14" s="43" t="s">
        <v>27</v>
      </c>
      <c r="B14" s="21">
        <v>25</v>
      </c>
      <c r="C14" s="38" t="s">
        <v>28</v>
      </c>
      <c r="D14" s="19">
        <f t="shared" si="0"/>
        <v>251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>
        <v>251</v>
      </c>
      <c r="Q14" s="27"/>
    </row>
    <row r="15" spans="1:17" s="30" customFormat="1">
      <c r="A15" s="43" t="s">
        <v>30</v>
      </c>
      <c r="B15" s="21">
        <v>25</v>
      </c>
      <c r="C15" s="38" t="s">
        <v>29</v>
      </c>
      <c r="D15" s="19">
        <f t="shared" si="0"/>
        <v>7888</v>
      </c>
      <c r="E15" s="27"/>
      <c r="F15" s="27"/>
      <c r="G15" s="27"/>
      <c r="H15" s="27"/>
      <c r="I15" s="27">
        <v>2000</v>
      </c>
      <c r="J15" s="27"/>
      <c r="K15" s="27"/>
      <c r="L15" s="27"/>
      <c r="M15" s="27"/>
      <c r="N15" s="27"/>
      <c r="O15" s="27"/>
      <c r="P15" s="27">
        <f>2300+150+3394+44</f>
        <v>5888</v>
      </c>
      <c r="Q15" s="27"/>
    </row>
    <row r="16" spans="1:17" s="11" customFormat="1">
      <c r="A16" s="40" t="s">
        <v>42</v>
      </c>
      <c r="B16" s="49"/>
      <c r="C16" s="44" t="s">
        <v>32</v>
      </c>
      <c r="D16" s="19">
        <f t="shared" si="0"/>
        <v>2234</v>
      </c>
      <c r="E16" s="27"/>
      <c r="F16" s="27">
        <v>240</v>
      </c>
      <c r="G16" s="27"/>
      <c r="H16" s="27">
        <v>81</v>
      </c>
      <c r="I16" s="27"/>
      <c r="J16" s="27">
        <v>1913</v>
      </c>
      <c r="K16" s="27"/>
      <c r="L16" s="27"/>
      <c r="M16" s="27"/>
      <c r="N16" s="27"/>
      <c r="O16" s="27"/>
      <c r="P16" s="27"/>
      <c r="Q16" s="27"/>
    </row>
    <row r="17" spans="1:17" s="11" customFormat="1">
      <c r="A17" s="40" t="s">
        <v>44</v>
      </c>
      <c r="B17" s="51"/>
      <c r="C17" s="44"/>
      <c r="D17" s="19">
        <f t="shared" si="0"/>
        <v>10535</v>
      </c>
      <c r="E17" s="27">
        <f t="shared" ref="E17:Q17" si="6">SUM(E18:E18)</f>
        <v>0</v>
      </c>
      <c r="F17" s="27">
        <f t="shared" si="6"/>
        <v>0</v>
      </c>
      <c r="G17" s="27">
        <f t="shared" si="6"/>
        <v>1200</v>
      </c>
      <c r="H17" s="27">
        <f t="shared" si="6"/>
        <v>406</v>
      </c>
      <c r="I17" s="27">
        <f t="shared" si="6"/>
        <v>0</v>
      </c>
      <c r="J17" s="27">
        <f t="shared" si="6"/>
        <v>6000</v>
      </c>
      <c r="K17" s="27">
        <f t="shared" si="6"/>
        <v>0</v>
      </c>
      <c r="L17" s="27">
        <f t="shared" si="6"/>
        <v>0</v>
      </c>
      <c r="M17" s="27">
        <f t="shared" si="6"/>
        <v>0</v>
      </c>
      <c r="N17" s="27">
        <f t="shared" si="6"/>
        <v>0</v>
      </c>
      <c r="O17" s="27">
        <f t="shared" si="6"/>
        <v>0</v>
      </c>
      <c r="P17" s="27">
        <f t="shared" si="6"/>
        <v>2929</v>
      </c>
      <c r="Q17" s="27">
        <f t="shared" si="6"/>
        <v>0</v>
      </c>
    </row>
    <row r="18" spans="1:17" s="11" customFormat="1" ht="26.25">
      <c r="A18" s="50" t="s">
        <v>59</v>
      </c>
      <c r="B18" s="49">
        <v>25</v>
      </c>
      <c r="C18" s="52" t="s">
        <v>35</v>
      </c>
      <c r="D18" s="19">
        <f t="shared" si="0"/>
        <v>10535</v>
      </c>
      <c r="E18" s="20"/>
      <c r="F18" s="20"/>
      <c r="G18" s="20">
        <v>1200</v>
      </c>
      <c r="H18" s="20">
        <v>406</v>
      </c>
      <c r="I18" s="20"/>
      <c r="J18" s="20">
        <v>6000</v>
      </c>
      <c r="K18" s="20"/>
      <c r="L18" s="20"/>
      <c r="M18" s="20"/>
      <c r="N18" s="20"/>
      <c r="O18" s="20"/>
      <c r="P18" s="20">
        <v>2929</v>
      </c>
      <c r="Q18" s="20"/>
    </row>
    <row r="19" spans="1:17" s="11" customFormat="1">
      <c r="A19" s="43" t="s">
        <v>108</v>
      </c>
      <c r="B19" s="21"/>
      <c r="C19" s="10"/>
      <c r="D19" s="19">
        <f>SUM(E19:Q19)</f>
        <v>700843</v>
      </c>
      <c r="E19" s="27">
        <f>SUM(E20)</f>
        <v>700843</v>
      </c>
      <c r="F19" s="27">
        <f t="shared" ref="F19:Q19" si="7">SUM(F20)</f>
        <v>0</v>
      </c>
      <c r="G19" s="27">
        <f t="shared" si="7"/>
        <v>0</v>
      </c>
      <c r="H19" s="27">
        <f t="shared" si="7"/>
        <v>0</v>
      </c>
      <c r="I19" s="27">
        <f t="shared" si="7"/>
        <v>0</v>
      </c>
      <c r="J19" s="27">
        <f t="shared" si="7"/>
        <v>0</v>
      </c>
      <c r="K19" s="27">
        <f t="shared" si="7"/>
        <v>0</v>
      </c>
      <c r="L19" s="27">
        <f t="shared" si="7"/>
        <v>0</v>
      </c>
      <c r="M19" s="27">
        <f t="shared" si="7"/>
        <v>0</v>
      </c>
      <c r="N19" s="27">
        <f t="shared" si="7"/>
        <v>0</v>
      </c>
      <c r="O19" s="27">
        <f t="shared" si="7"/>
        <v>0</v>
      </c>
      <c r="P19" s="27">
        <f t="shared" si="7"/>
        <v>0</v>
      </c>
      <c r="Q19" s="27">
        <f t="shared" si="7"/>
        <v>0</v>
      </c>
    </row>
    <row r="20" spans="1:17" s="11" customFormat="1">
      <c r="A20" s="39" t="s">
        <v>63</v>
      </c>
      <c r="B20" s="21">
        <v>15</v>
      </c>
      <c r="C20" s="46">
        <v>9213</v>
      </c>
      <c r="D20" s="19">
        <f>SUM(E20:Q20)</f>
        <v>700843</v>
      </c>
      <c r="E20" s="20">
        <v>700843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11" customFormat="1" ht="26.25">
      <c r="A21" s="43" t="s">
        <v>36</v>
      </c>
      <c r="B21" s="10">
        <v>25</v>
      </c>
      <c r="C21" s="38" t="s">
        <v>37</v>
      </c>
      <c r="D21" s="19">
        <f>SUM(E21:Q21)</f>
        <v>10213</v>
      </c>
      <c r="E21" s="27"/>
      <c r="F21" s="27">
        <v>4000</v>
      </c>
      <c r="G21" s="27"/>
      <c r="H21" s="27">
        <v>1352</v>
      </c>
      <c r="I21" s="27">
        <v>793</v>
      </c>
      <c r="J21" s="27"/>
      <c r="K21" s="27"/>
      <c r="L21" s="27"/>
      <c r="M21" s="27">
        <v>768</v>
      </c>
      <c r="N21" s="27">
        <v>1500</v>
      </c>
      <c r="O21" s="27">
        <v>800</v>
      </c>
      <c r="P21" s="27"/>
      <c r="Q21" s="27">
        <v>1000</v>
      </c>
    </row>
    <row r="22" spans="1:17" s="11" customFormat="1">
      <c r="A22" s="43" t="s">
        <v>39</v>
      </c>
      <c r="B22" s="10">
        <v>25</v>
      </c>
      <c r="C22" s="38" t="s">
        <v>35</v>
      </c>
      <c r="D22" s="19">
        <f>SUM(E22:Q22)</f>
        <v>5894</v>
      </c>
      <c r="E22" s="27"/>
      <c r="F22" s="27"/>
      <c r="G22" s="27"/>
      <c r="H22" s="27"/>
      <c r="I22" s="27"/>
      <c r="J22" s="27"/>
      <c r="K22" s="27">
        <v>5100</v>
      </c>
      <c r="L22" s="27"/>
      <c r="M22" s="27"/>
      <c r="N22" s="27"/>
      <c r="O22" s="27"/>
      <c r="P22" s="27"/>
      <c r="Q22" s="27">
        <v>794</v>
      </c>
    </row>
    <row r="23" spans="1:17" s="11" customFormat="1">
      <c r="A23" s="47" t="s">
        <v>40</v>
      </c>
      <c r="B23" s="45"/>
      <c r="C23" s="38"/>
      <c r="D23" s="19">
        <f>SUM(E23:Q23)</f>
        <v>748289</v>
      </c>
      <c r="E23" s="27">
        <f>SUM(E22,E21,E19,E17,E5)</f>
        <v>700843</v>
      </c>
      <c r="F23" s="27">
        <f t="shared" ref="F23:Q23" si="8">SUM(F22,F21,F19,F17,F5)</f>
        <v>4240</v>
      </c>
      <c r="G23" s="27">
        <f t="shared" si="8"/>
        <v>1654</v>
      </c>
      <c r="H23" s="27">
        <f t="shared" si="8"/>
        <v>1993</v>
      </c>
      <c r="I23" s="27">
        <f t="shared" si="8"/>
        <v>2793</v>
      </c>
      <c r="J23" s="27">
        <f t="shared" si="8"/>
        <v>7913</v>
      </c>
      <c r="K23" s="27">
        <f t="shared" si="8"/>
        <v>5100</v>
      </c>
      <c r="L23" s="27">
        <f t="shared" si="8"/>
        <v>2733</v>
      </c>
      <c r="M23" s="27">
        <f t="shared" si="8"/>
        <v>768</v>
      </c>
      <c r="N23" s="27">
        <f t="shared" si="8"/>
        <v>1500</v>
      </c>
      <c r="O23" s="27">
        <f t="shared" si="8"/>
        <v>800</v>
      </c>
      <c r="P23" s="27">
        <f t="shared" si="8"/>
        <v>16158</v>
      </c>
      <c r="Q23" s="27">
        <f t="shared" si="8"/>
        <v>1794</v>
      </c>
    </row>
    <row r="24" spans="1:17">
      <c r="A24" s="23" t="s">
        <v>109</v>
      </c>
    </row>
    <row r="25" spans="1:17"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>
      <c r="A26" s="41" t="s">
        <v>3</v>
      </c>
      <c r="B26" s="41"/>
      <c r="C26" s="12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>
      <c r="A27" s="12"/>
      <c r="B27" s="12"/>
      <c r="C27" s="12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>
      <c r="A28" s="32" t="s">
        <v>4</v>
      </c>
      <c r="C28" s="1"/>
      <c r="D28" s="1"/>
      <c r="E28" s="3"/>
      <c r="F28" s="3"/>
      <c r="G28" s="3"/>
      <c r="H28" s="1"/>
      <c r="Q28" s="1"/>
    </row>
    <row r="29" spans="1:17">
      <c r="A29" s="42" t="s">
        <v>5</v>
      </c>
      <c r="B29" s="42"/>
      <c r="C29" s="4"/>
      <c r="D29" s="1"/>
      <c r="E29" s="3"/>
      <c r="F29" s="3"/>
      <c r="G29" s="3"/>
      <c r="H29" s="1"/>
      <c r="Q29" s="1"/>
    </row>
    <row r="30" spans="1:17">
      <c r="A30" s="4"/>
      <c r="B30" s="4"/>
      <c r="C30" s="4"/>
      <c r="D30" s="1"/>
      <c r="E30" s="3"/>
      <c r="F30" s="3"/>
      <c r="G30" s="3"/>
      <c r="H30" s="1"/>
      <c r="Q30" s="1"/>
    </row>
    <row r="31" spans="1:17">
      <c r="A31" s="5"/>
      <c r="B31" s="5"/>
      <c r="C31" s="5"/>
      <c r="D31" s="1"/>
      <c r="E31" s="1"/>
      <c r="H31" s="1"/>
      <c r="Q31" s="1"/>
    </row>
    <row r="32" spans="1:17">
      <c r="A32" s="5"/>
      <c r="B32" s="5"/>
      <c r="C32" s="5"/>
      <c r="D32" s="1"/>
      <c r="E32" s="1"/>
      <c r="H32" s="1"/>
      <c r="Q32" s="1"/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&amp;RLisa 1
Tartu Linnavalitsuse 17.02.2014. 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D14" activeCellId="2" sqref="D6 D11 D14"/>
    </sheetView>
  </sheetViews>
  <sheetFormatPr defaultRowHeight="15"/>
  <cols>
    <col min="1" max="1" width="23" style="32" customWidth="1"/>
    <col min="2" max="2" width="27.7109375" style="32" bestFit="1" customWidth="1"/>
    <col min="3" max="3" width="27.5703125" style="32" customWidth="1"/>
    <col min="4" max="4" width="9" style="32" bestFit="1" customWidth="1"/>
    <col min="5" max="5" width="9.7109375" style="32" bestFit="1" customWidth="1"/>
    <col min="6" max="6" width="9.140625" style="32"/>
    <col min="7" max="7" width="6.7109375" style="32" customWidth="1"/>
    <col min="8" max="8" width="5" style="32" bestFit="1" customWidth="1"/>
    <col min="9" max="16384" width="9.140625" style="32"/>
  </cols>
  <sheetData>
    <row r="1" spans="1:13" ht="15.75">
      <c r="A1" s="88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3" ht="108">
      <c r="A3" s="89" t="s">
        <v>46</v>
      </c>
      <c r="B3" s="89" t="s">
        <v>10</v>
      </c>
      <c r="C3" s="89" t="s">
        <v>47</v>
      </c>
      <c r="D3" s="91" t="s">
        <v>57</v>
      </c>
      <c r="E3" s="91" t="s">
        <v>58</v>
      </c>
      <c r="F3" s="53" t="s">
        <v>31</v>
      </c>
      <c r="G3" s="54" t="s">
        <v>11</v>
      </c>
      <c r="H3" s="54" t="s">
        <v>68</v>
      </c>
      <c r="I3" s="54" t="s">
        <v>70</v>
      </c>
      <c r="J3" s="54" t="s">
        <v>48</v>
      </c>
      <c r="K3" s="55" t="s">
        <v>49</v>
      </c>
      <c r="L3" s="33"/>
      <c r="M3" s="33"/>
    </row>
    <row r="4" spans="1:13">
      <c r="A4" s="90"/>
      <c r="B4" s="90"/>
      <c r="C4" s="90"/>
      <c r="D4" s="90"/>
      <c r="E4" s="90"/>
      <c r="F4" s="56">
        <v>1551</v>
      </c>
      <c r="G4" s="57">
        <v>5503</v>
      </c>
      <c r="H4" s="57">
        <v>5505</v>
      </c>
      <c r="I4" s="57">
        <v>5512</v>
      </c>
      <c r="J4" s="57">
        <v>5525</v>
      </c>
      <c r="K4" s="57">
        <v>5540</v>
      </c>
    </row>
    <row r="5" spans="1:13">
      <c r="A5" s="59"/>
      <c r="B5" s="58"/>
      <c r="C5" s="59" t="s">
        <v>9</v>
      </c>
      <c r="D5" s="68">
        <f>SUM(D6,D10:D11,D14)</f>
        <v>-643442</v>
      </c>
      <c r="E5" s="60">
        <f>SUM(F5:K5)</f>
        <v>-670245</v>
      </c>
      <c r="F5" s="60">
        <f>SUM(F6,F10:F11,F14)</f>
        <v>-700843</v>
      </c>
      <c r="G5" s="60">
        <f t="shared" ref="G5:K5" si="0">SUM(G6,G10:G11,G14)</f>
        <v>900</v>
      </c>
      <c r="H5" s="60">
        <f t="shared" si="0"/>
        <v>204</v>
      </c>
      <c r="I5" s="60">
        <f t="shared" si="0"/>
        <v>24930</v>
      </c>
      <c r="J5" s="60">
        <f t="shared" si="0"/>
        <v>4436</v>
      </c>
      <c r="K5" s="60">
        <f t="shared" si="0"/>
        <v>128</v>
      </c>
    </row>
    <row r="6" spans="1:13">
      <c r="A6" s="70" t="s">
        <v>55</v>
      </c>
      <c r="B6" s="71"/>
      <c r="C6" s="59"/>
      <c r="D6" s="68">
        <f>SUM(D7:D9)</f>
        <v>52633</v>
      </c>
      <c r="E6" s="68">
        <f>SUM(E7:E9)</f>
        <v>25830</v>
      </c>
      <c r="F6" s="60">
        <f>SUM(F7:F9)</f>
        <v>0</v>
      </c>
      <c r="G6" s="60">
        <f t="shared" ref="G6:K6" si="1">SUM(G7:G9)</f>
        <v>900</v>
      </c>
      <c r="H6" s="60">
        <f t="shared" si="1"/>
        <v>0</v>
      </c>
      <c r="I6" s="60">
        <f t="shared" si="1"/>
        <v>24930</v>
      </c>
      <c r="J6" s="60">
        <f t="shared" si="1"/>
        <v>0</v>
      </c>
      <c r="K6" s="60">
        <f t="shared" si="1"/>
        <v>0</v>
      </c>
    </row>
    <row r="7" spans="1:13">
      <c r="A7" s="69"/>
      <c r="B7" s="61" t="s">
        <v>54</v>
      </c>
      <c r="C7" s="62" t="s">
        <v>56</v>
      </c>
      <c r="D7" s="66">
        <v>8900</v>
      </c>
      <c r="E7" s="85">
        <f t="shared" ref="E7" si="2">SUM(F7:K7)</f>
        <v>900</v>
      </c>
      <c r="F7" s="63"/>
      <c r="G7" s="63">
        <v>900</v>
      </c>
      <c r="H7" s="63"/>
      <c r="I7" s="63"/>
      <c r="J7" s="64"/>
      <c r="K7" s="58"/>
    </row>
    <row r="8" spans="1:13" ht="45">
      <c r="A8" s="69"/>
      <c r="B8" s="61" t="s">
        <v>69</v>
      </c>
      <c r="C8" s="65" t="s">
        <v>53</v>
      </c>
      <c r="D8" s="66">
        <v>24930</v>
      </c>
      <c r="E8" s="85">
        <f>SUM(F8:K8)</f>
        <v>24930</v>
      </c>
      <c r="F8" s="63"/>
      <c r="G8" s="63"/>
      <c r="H8" s="63"/>
      <c r="I8" s="63">
        <v>24930</v>
      </c>
      <c r="J8" s="64"/>
      <c r="K8" s="58"/>
    </row>
    <row r="9" spans="1:13" ht="30" customHeight="1">
      <c r="A9" s="62"/>
      <c r="B9" s="61" t="s">
        <v>60</v>
      </c>
      <c r="C9" s="65" t="s">
        <v>53</v>
      </c>
      <c r="D9" s="66">
        <f>9485.84+9317.36-0.2</f>
        <v>18803</v>
      </c>
      <c r="E9" s="85">
        <f>SUM(F9:K9)</f>
        <v>0</v>
      </c>
      <c r="F9" s="63"/>
      <c r="G9" s="63"/>
      <c r="H9" s="63"/>
      <c r="I9" s="63"/>
      <c r="J9" s="64"/>
      <c r="K9" s="58"/>
    </row>
    <row r="10" spans="1:13" ht="30">
      <c r="A10" s="70" t="s">
        <v>61</v>
      </c>
      <c r="B10" s="71" t="s">
        <v>52</v>
      </c>
      <c r="C10" s="59" t="s">
        <v>62</v>
      </c>
      <c r="D10" s="68">
        <v>-700843</v>
      </c>
      <c r="E10" s="60">
        <f>SUM(F10:K10)</f>
        <v>-700843</v>
      </c>
      <c r="F10" s="60">
        <v>-700843</v>
      </c>
      <c r="G10" s="60"/>
      <c r="H10" s="60"/>
      <c r="I10" s="60"/>
      <c r="J10" s="60"/>
      <c r="K10" s="72"/>
    </row>
    <row r="11" spans="1:13">
      <c r="A11" s="70" t="s">
        <v>64</v>
      </c>
      <c r="B11" s="71"/>
      <c r="C11" s="59"/>
      <c r="D11" s="68">
        <f>SUM(D12:D13)</f>
        <v>4640</v>
      </c>
      <c r="E11" s="60">
        <f>SUM(F11:K11)</f>
        <v>4640</v>
      </c>
      <c r="F11" s="60">
        <f>SUM(F12:F13)</f>
        <v>0</v>
      </c>
      <c r="G11" s="60">
        <f>SUM(G12:G13)</f>
        <v>0</v>
      </c>
      <c r="H11" s="60">
        <f>SUM(H12:H13)</f>
        <v>204</v>
      </c>
      <c r="I11" s="60"/>
      <c r="J11" s="60">
        <f>SUM(J12:J13)</f>
        <v>4436</v>
      </c>
      <c r="K11" s="60">
        <f>SUM(K12:K13)</f>
        <v>0</v>
      </c>
    </row>
    <row r="12" spans="1:13">
      <c r="A12" s="69"/>
      <c r="B12" s="61" t="s">
        <v>65</v>
      </c>
      <c r="C12" s="62" t="s">
        <v>66</v>
      </c>
      <c r="D12" s="66">
        <v>4436</v>
      </c>
      <c r="E12" s="85">
        <f t="shared" ref="E12:E13" si="3">SUM(F12:K12)</f>
        <v>4436</v>
      </c>
      <c r="F12" s="63"/>
      <c r="G12" s="63"/>
      <c r="H12" s="63"/>
      <c r="I12" s="63"/>
      <c r="J12" s="64">
        <v>4436</v>
      </c>
      <c r="K12" s="58"/>
    </row>
    <row r="13" spans="1:13">
      <c r="A13" s="69"/>
      <c r="B13" s="61" t="s">
        <v>67</v>
      </c>
      <c r="C13" s="62" t="s">
        <v>66</v>
      </c>
      <c r="D13" s="66">
        <v>204</v>
      </c>
      <c r="E13" s="85">
        <f t="shared" si="3"/>
        <v>204</v>
      </c>
      <c r="F13" s="63"/>
      <c r="G13" s="63"/>
      <c r="H13" s="63">
        <v>204</v>
      </c>
      <c r="I13" s="63"/>
      <c r="J13" s="64"/>
      <c r="K13" s="58"/>
    </row>
    <row r="14" spans="1:13">
      <c r="A14" s="70" t="s">
        <v>71</v>
      </c>
      <c r="B14" s="71"/>
      <c r="C14" s="73"/>
      <c r="D14" s="84">
        <f>SUM(D15)</f>
        <v>128</v>
      </c>
      <c r="E14" s="60">
        <f t="shared" ref="E14:E15" si="4">SUM(F14:K14)</f>
        <v>128</v>
      </c>
      <c r="F14" s="60">
        <f>SUM(F15)</f>
        <v>0</v>
      </c>
      <c r="G14" s="60">
        <f t="shared" ref="G14:K14" si="5">SUM(G15)</f>
        <v>0</v>
      </c>
      <c r="H14" s="60">
        <f t="shared" si="5"/>
        <v>0</v>
      </c>
      <c r="I14" s="60">
        <f t="shared" si="5"/>
        <v>0</v>
      </c>
      <c r="J14" s="60">
        <f t="shared" si="5"/>
        <v>0</v>
      </c>
      <c r="K14" s="60">
        <f t="shared" si="5"/>
        <v>128</v>
      </c>
    </row>
    <row r="15" spans="1:13" ht="30">
      <c r="A15" s="62" t="s">
        <v>72</v>
      </c>
      <c r="B15" s="61" t="s">
        <v>50</v>
      </c>
      <c r="C15" s="65" t="s">
        <v>51</v>
      </c>
      <c r="D15" s="67">
        <v>128</v>
      </c>
      <c r="E15" s="85">
        <f t="shared" si="4"/>
        <v>128</v>
      </c>
      <c r="F15" s="60"/>
      <c r="G15" s="64"/>
      <c r="H15" s="64"/>
      <c r="I15" s="64"/>
      <c r="J15" s="64"/>
      <c r="K15" s="58">
        <v>128</v>
      </c>
    </row>
    <row r="17" spans="1:2" ht="30">
      <c r="A17" s="34" t="s">
        <v>3</v>
      </c>
      <c r="B17" s="34"/>
    </row>
    <row r="19" spans="1:2">
      <c r="A19" s="32" t="s">
        <v>4</v>
      </c>
    </row>
    <row r="20" spans="1:2">
      <c r="A20" s="35" t="s">
        <v>5</v>
      </c>
      <c r="B20" s="35"/>
    </row>
  </sheetData>
  <mergeCells count="6">
    <mergeCell ref="A1:K1"/>
    <mergeCell ref="A3:A4"/>
    <mergeCell ref="C3:C4"/>
    <mergeCell ref="D3:D4"/>
    <mergeCell ref="E3:E4"/>
    <mergeCell ref="B3:B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&amp;RLisa 2
Tartu Linnavalitsuse 17.02.2015. a 
korralduse nr juurde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42"/>
  <sheetViews>
    <sheetView topLeftCell="A16" workbookViewId="0">
      <selection sqref="A1:XFD1"/>
    </sheetView>
  </sheetViews>
  <sheetFormatPr defaultRowHeight="15"/>
  <cols>
    <col min="1" max="1" width="26.5703125" style="32" customWidth="1"/>
    <col min="2" max="2" width="10.7109375" style="32" bestFit="1" customWidth="1"/>
    <col min="3" max="3" width="13.7109375" style="32" customWidth="1"/>
    <col min="4" max="241" width="9.140625" style="32"/>
    <col min="242" max="242" width="26.5703125" style="32" customWidth="1"/>
    <col min="243" max="243" width="13.42578125" style="32" customWidth="1"/>
    <col min="244" max="244" width="12.28515625" style="32" customWidth="1"/>
    <col min="245" max="246" width="12.85546875" style="32" customWidth="1"/>
    <col min="247" max="247" width="10.5703125" style="32" customWidth="1"/>
    <col min="248" max="249" width="10.42578125" style="32" customWidth="1"/>
    <col min="250" max="250" width="12.42578125" style="32" customWidth="1"/>
    <col min="251" max="251" width="10" style="32" customWidth="1"/>
    <col min="252" max="252" width="10.28515625" style="32" customWidth="1"/>
    <col min="253" max="253" width="11.28515625" style="32" customWidth="1"/>
    <col min="254" max="254" width="10.7109375" style="32" customWidth="1"/>
    <col min="255" max="255" width="11" style="32" customWidth="1"/>
    <col min="256" max="256" width="11.85546875" style="32" customWidth="1"/>
    <col min="257" max="257" width="12.85546875" style="32" customWidth="1"/>
    <col min="258" max="258" width="11" style="32" customWidth="1"/>
    <col min="259" max="259" width="11.85546875" style="32" customWidth="1"/>
    <col min="260" max="497" width="9.140625" style="32"/>
    <col min="498" max="498" width="26.5703125" style="32" customWidth="1"/>
    <col min="499" max="499" width="13.42578125" style="32" customWidth="1"/>
    <col min="500" max="500" width="12.28515625" style="32" customWidth="1"/>
    <col min="501" max="502" width="12.85546875" style="32" customWidth="1"/>
    <col min="503" max="503" width="10.5703125" style="32" customWidth="1"/>
    <col min="504" max="505" width="10.42578125" style="32" customWidth="1"/>
    <col min="506" max="506" width="12.42578125" style="32" customWidth="1"/>
    <col min="507" max="507" width="10" style="32" customWidth="1"/>
    <col min="508" max="508" width="10.28515625" style="32" customWidth="1"/>
    <col min="509" max="509" width="11.28515625" style="32" customWidth="1"/>
    <col min="510" max="510" width="10.7109375" style="32" customWidth="1"/>
    <col min="511" max="511" width="11" style="32" customWidth="1"/>
    <col min="512" max="512" width="11.85546875" style="32" customWidth="1"/>
    <col min="513" max="513" width="12.85546875" style="32" customWidth="1"/>
    <col min="514" max="514" width="11" style="32" customWidth="1"/>
    <col min="515" max="515" width="11.85546875" style="32" customWidth="1"/>
    <col min="516" max="753" width="9.140625" style="32"/>
    <col min="754" max="754" width="26.5703125" style="32" customWidth="1"/>
    <col min="755" max="755" width="13.42578125" style="32" customWidth="1"/>
    <col min="756" max="756" width="12.28515625" style="32" customWidth="1"/>
    <col min="757" max="758" width="12.85546875" style="32" customWidth="1"/>
    <col min="759" max="759" width="10.5703125" style="32" customWidth="1"/>
    <col min="760" max="761" width="10.42578125" style="32" customWidth="1"/>
    <col min="762" max="762" width="12.42578125" style="32" customWidth="1"/>
    <col min="763" max="763" width="10" style="32" customWidth="1"/>
    <col min="764" max="764" width="10.28515625" style="32" customWidth="1"/>
    <col min="765" max="765" width="11.28515625" style="32" customWidth="1"/>
    <col min="766" max="766" width="10.7109375" style="32" customWidth="1"/>
    <col min="767" max="767" width="11" style="32" customWidth="1"/>
    <col min="768" max="768" width="11.85546875" style="32" customWidth="1"/>
    <col min="769" max="769" width="12.85546875" style="32" customWidth="1"/>
    <col min="770" max="770" width="11" style="32" customWidth="1"/>
    <col min="771" max="771" width="11.85546875" style="32" customWidth="1"/>
    <col min="772" max="1009" width="9.140625" style="32"/>
    <col min="1010" max="1010" width="26.5703125" style="32" customWidth="1"/>
    <col min="1011" max="1011" width="13.42578125" style="32" customWidth="1"/>
    <col min="1012" max="1012" width="12.28515625" style="32" customWidth="1"/>
    <col min="1013" max="1014" width="12.85546875" style="32" customWidth="1"/>
    <col min="1015" max="1015" width="10.5703125" style="32" customWidth="1"/>
    <col min="1016" max="1017" width="10.42578125" style="32" customWidth="1"/>
    <col min="1018" max="1018" width="12.42578125" style="32" customWidth="1"/>
    <col min="1019" max="1019" width="10" style="32" customWidth="1"/>
    <col min="1020" max="1020" width="10.28515625" style="32" customWidth="1"/>
    <col min="1021" max="1021" width="11.28515625" style="32" customWidth="1"/>
    <col min="1022" max="1022" width="10.7109375" style="32" customWidth="1"/>
    <col min="1023" max="1023" width="11" style="32" customWidth="1"/>
    <col min="1024" max="1024" width="11.85546875" style="32" customWidth="1"/>
    <col min="1025" max="1025" width="12.85546875" style="32" customWidth="1"/>
    <col min="1026" max="1026" width="11" style="32" customWidth="1"/>
    <col min="1027" max="1027" width="11.85546875" style="32" customWidth="1"/>
    <col min="1028" max="1265" width="9.140625" style="32"/>
    <col min="1266" max="1266" width="26.5703125" style="32" customWidth="1"/>
    <col min="1267" max="1267" width="13.42578125" style="32" customWidth="1"/>
    <col min="1268" max="1268" width="12.28515625" style="32" customWidth="1"/>
    <col min="1269" max="1270" width="12.85546875" style="32" customWidth="1"/>
    <col min="1271" max="1271" width="10.5703125" style="32" customWidth="1"/>
    <col min="1272" max="1273" width="10.42578125" style="32" customWidth="1"/>
    <col min="1274" max="1274" width="12.42578125" style="32" customWidth="1"/>
    <col min="1275" max="1275" width="10" style="32" customWidth="1"/>
    <col min="1276" max="1276" width="10.28515625" style="32" customWidth="1"/>
    <col min="1277" max="1277" width="11.28515625" style="32" customWidth="1"/>
    <col min="1278" max="1278" width="10.7109375" style="32" customWidth="1"/>
    <col min="1279" max="1279" width="11" style="32" customWidth="1"/>
    <col min="1280" max="1280" width="11.85546875" style="32" customWidth="1"/>
    <col min="1281" max="1281" width="12.85546875" style="32" customWidth="1"/>
    <col min="1282" max="1282" width="11" style="32" customWidth="1"/>
    <col min="1283" max="1283" width="11.85546875" style="32" customWidth="1"/>
    <col min="1284" max="1521" width="9.140625" style="32"/>
    <col min="1522" max="1522" width="26.5703125" style="32" customWidth="1"/>
    <col min="1523" max="1523" width="13.42578125" style="32" customWidth="1"/>
    <col min="1524" max="1524" width="12.28515625" style="32" customWidth="1"/>
    <col min="1525" max="1526" width="12.85546875" style="32" customWidth="1"/>
    <col min="1527" max="1527" width="10.5703125" style="32" customWidth="1"/>
    <col min="1528" max="1529" width="10.42578125" style="32" customWidth="1"/>
    <col min="1530" max="1530" width="12.42578125" style="32" customWidth="1"/>
    <col min="1531" max="1531" width="10" style="32" customWidth="1"/>
    <col min="1532" max="1532" width="10.28515625" style="32" customWidth="1"/>
    <col min="1533" max="1533" width="11.28515625" style="32" customWidth="1"/>
    <col min="1534" max="1534" width="10.7109375" style="32" customWidth="1"/>
    <col min="1535" max="1535" width="11" style="32" customWidth="1"/>
    <col min="1536" max="1536" width="11.85546875" style="32" customWidth="1"/>
    <col min="1537" max="1537" width="12.85546875" style="32" customWidth="1"/>
    <col min="1538" max="1538" width="11" style="32" customWidth="1"/>
    <col min="1539" max="1539" width="11.85546875" style="32" customWidth="1"/>
    <col min="1540" max="1777" width="9.140625" style="32"/>
    <col min="1778" max="1778" width="26.5703125" style="32" customWidth="1"/>
    <col min="1779" max="1779" width="13.42578125" style="32" customWidth="1"/>
    <col min="1780" max="1780" width="12.28515625" style="32" customWidth="1"/>
    <col min="1781" max="1782" width="12.85546875" style="32" customWidth="1"/>
    <col min="1783" max="1783" width="10.5703125" style="32" customWidth="1"/>
    <col min="1784" max="1785" width="10.42578125" style="32" customWidth="1"/>
    <col min="1786" max="1786" width="12.42578125" style="32" customWidth="1"/>
    <col min="1787" max="1787" width="10" style="32" customWidth="1"/>
    <col min="1788" max="1788" width="10.28515625" style="32" customWidth="1"/>
    <col min="1789" max="1789" width="11.28515625" style="32" customWidth="1"/>
    <col min="1790" max="1790" width="10.7109375" style="32" customWidth="1"/>
    <col min="1791" max="1791" width="11" style="32" customWidth="1"/>
    <col min="1792" max="1792" width="11.85546875" style="32" customWidth="1"/>
    <col min="1793" max="1793" width="12.85546875" style="32" customWidth="1"/>
    <col min="1794" max="1794" width="11" style="32" customWidth="1"/>
    <col min="1795" max="1795" width="11.85546875" style="32" customWidth="1"/>
    <col min="1796" max="2033" width="9.140625" style="32"/>
    <col min="2034" max="2034" width="26.5703125" style="32" customWidth="1"/>
    <col min="2035" max="2035" width="13.42578125" style="32" customWidth="1"/>
    <col min="2036" max="2036" width="12.28515625" style="32" customWidth="1"/>
    <col min="2037" max="2038" width="12.85546875" style="32" customWidth="1"/>
    <col min="2039" max="2039" width="10.5703125" style="32" customWidth="1"/>
    <col min="2040" max="2041" width="10.42578125" style="32" customWidth="1"/>
    <col min="2042" max="2042" width="12.42578125" style="32" customWidth="1"/>
    <col min="2043" max="2043" width="10" style="32" customWidth="1"/>
    <col min="2044" max="2044" width="10.28515625" style="32" customWidth="1"/>
    <col min="2045" max="2045" width="11.28515625" style="32" customWidth="1"/>
    <col min="2046" max="2046" width="10.7109375" style="32" customWidth="1"/>
    <col min="2047" max="2047" width="11" style="32" customWidth="1"/>
    <col min="2048" max="2048" width="11.85546875" style="32" customWidth="1"/>
    <col min="2049" max="2049" width="12.85546875" style="32" customWidth="1"/>
    <col min="2050" max="2050" width="11" style="32" customWidth="1"/>
    <col min="2051" max="2051" width="11.85546875" style="32" customWidth="1"/>
    <col min="2052" max="2289" width="9.140625" style="32"/>
    <col min="2290" max="2290" width="26.5703125" style="32" customWidth="1"/>
    <col min="2291" max="2291" width="13.42578125" style="32" customWidth="1"/>
    <col min="2292" max="2292" width="12.28515625" style="32" customWidth="1"/>
    <col min="2293" max="2294" width="12.85546875" style="32" customWidth="1"/>
    <col min="2295" max="2295" width="10.5703125" style="32" customWidth="1"/>
    <col min="2296" max="2297" width="10.42578125" style="32" customWidth="1"/>
    <col min="2298" max="2298" width="12.42578125" style="32" customWidth="1"/>
    <col min="2299" max="2299" width="10" style="32" customWidth="1"/>
    <col min="2300" max="2300" width="10.28515625" style="32" customWidth="1"/>
    <col min="2301" max="2301" width="11.28515625" style="32" customWidth="1"/>
    <col min="2302" max="2302" width="10.7109375" style="32" customWidth="1"/>
    <col min="2303" max="2303" width="11" style="32" customWidth="1"/>
    <col min="2304" max="2304" width="11.85546875" style="32" customWidth="1"/>
    <col min="2305" max="2305" width="12.85546875" style="32" customWidth="1"/>
    <col min="2306" max="2306" width="11" style="32" customWidth="1"/>
    <col min="2307" max="2307" width="11.85546875" style="32" customWidth="1"/>
    <col min="2308" max="2545" width="9.140625" style="32"/>
    <col min="2546" max="2546" width="26.5703125" style="32" customWidth="1"/>
    <col min="2547" max="2547" width="13.42578125" style="32" customWidth="1"/>
    <col min="2548" max="2548" width="12.28515625" style="32" customWidth="1"/>
    <col min="2549" max="2550" width="12.85546875" style="32" customWidth="1"/>
    <col min="2551" max="2551" width="10.5703125" style="32" customWidth="1"/>
    <col min="2552" max="2553" width="10.42578125" style="32" customWidth="1"/>
    <col min="2554" max="2554" width="12.42578125" style="32" customWidth="1"/>
    <col min="2555" max="2555" width="10" style="32" customWidth="1"/>
    <col min="2556" max="2556" width="10.28515625" style="32" customWidth="1"/>
    <col min="2557" max="2557" width="11.28515625" style="32" customWidth="1"/>
    <col min="2558" max="2558" width="10.7109375" style="32" customWidth="1"/>
    <col min="2559" max="2559" width="11" style="32" customWidth="1"/>
    <col min="2560" max="2560" width="11.85546875" style="32" customWidth="1"/>
    <col min="2561" max="2561" width="12.85546875" style="32" customWidth="1"/>
    <col min="2562" max="2562" width="11" style="32" customWidth="1"/>
    <col min="2563" max="2563" width="11.85546875" style="32" customWidth="1"/>
    <col min="2564" max="2801" width="9.140625" style="32"/>
    <col min="2802" max="2802" width="26.5703125" style="32" customWidth="1"/>
    <col min="2803" max="2803" width="13.42578125" style="32" customWidth="1"/>
    <col min="2804" max="2804" width="12.28515625" style="32" customWidth="1"/>
    <col min="2805" max="2806" width="12.85546875" style="32" customWidth="1"/>
    <col min="2807" max="2807" width="10.5703125" style="32" customWidth="1"/>
    <col min="2808" max="2809" width="10.42578125" style="32" customWidth="1"/>
    <col min="2810" max="2810" width="12.42578125" style="32" customWidth="1"/>
    <col min="2811" max="2811" width="10" style="32" customWidth="1"/>
    <col min="2812" max="2812" width="10.28515625" style="32" customWidth="1"/>
    <col min="2813" max="2813" width="11.28515625" style="32" customWidth="1"/>
    <col min="2814" max="2814" width="10.7109375" style="32" customWidth="1"/>
    <col min="2815" max="2815" width="11" style="32" customWidth="1"/>
    <col min="2816" max="2816" width="11.85546875" style="32" customWidth="1"/>
    <col min="2817" max="2817" width="12.85546875" style="32" customWidth="1"/>
    <col min="2818" max="2818" width="11" style="32" customWidth="1"/>
    <col min="2819" max="2819" width="11.85546875" style="32" customWidth="1"/>
    <col min="2820" max="3057" width="9.140625" style="32"/>
    <col min="3058" max="3058" width="26.5703125" style="32" customWidth="1"/>
    <col min="3059" max="3059" width="13.42578125" style="32" customWidth="1"/>
    <col min="3060" max="3060" width="12.28515625" style="32" customWidth="1"/>
    <col min="3061" max="3062" width="12.85546875" style="32" customWidth="1"/>
    <col min="3063" max="3063" width="10.5703125" style="32" customWidth="1"/>
    <col min="3064" max="3065" width="10.42578125" style="32" customWidth="1"/>
    <col min="3066" max="3066" width="12.42578125" style="32" customWidth="1"/>
    <col min="3067" max="3067" width="10" style="32" customWidth="1"/>
    <col min="3068" max="3068" width="10.28515625" style="32" customWidth="1"/>
    <col min="3069" max="3069" width="11.28515625" style="32" customWidth="1"/>
    <col min="3070" max="3070" width="10.7109375" style="32" customWidth="1"/>
    <col min="3071" max="3071" width="11" style="32" customWidth="1"/>
    <col min="3072" max="3072" width="11.85546875" style="32" customWidth="1"/>
    <col min="3073" max="3073" width="12.85546875" style="32" customWidth="1"/>
    <col min="3074" max="3074" width="11" style="32" customWidth="1"/>
    <col min="3075" max="3075" width="11.85546875" style="32" customWidth="1"/>
    <col min="3076" max="3313" width="9.140625" style="32"/>
    <col min="3314" max="3314" width="26.5703125" style="32" customWidth="1"/>
    <col min="3315" max="3315" width="13.42578125" style="32" customWidth="1"/>
    <col min="3316" max="3316" width="12.28515625" style="32" customWidth="1"/>
    <col min="3317" max="3318" width="12.85546875" style="32" customWidth="1"/>
    <col min="3319" max="3319" width="10.5703125" style="32" customWidth="1"/>
    <col min="3320" max="3321" width="10.42578125" style="32" customWidth="1"/>
    <col min="3322" max="3322" width="12.42578125" style="32" customWidth="1"/>
    <col min="3323" max="3323" width="10" style="32" customWidth="1"/>
    <col min="3324" max="3324" width="10.28515625" style="32" customWidth="1"/>
    <col min="3325" max="3325" width="11.28515625" style="32" customWidth="1"/>
    <col min="3326" max="3326" width="10.7109375" style="32" customWidth="1"/>
    <col min="3327" max="3327" width="11" style="32" customWidth="1"/>
    <col min="3328" max="3328" width="11.85546875" style="32" customWidth="1"/>
    <col min="3329" max="3329" width="12.85546875" style="32" customWidth="1"/>
    <col min="3330" max="3330" width="11" style="32" customWidth="1"/>
    <col min="3331" max="3331" width="11.85546875" style="32" customWidth="1"/>
    <col min="3332" max="3569" width="9.140625" style="32"/>
    <col min="3570" max="3570" width="26.5703125" style="32" customWidth="1"/>
    <col min="3571" max="3571" width="13.42578125" style="32" customWidth="1"/>
    <col min="3572" max="3572" width="12.28515625" style="32" customWidth="1"/>
    <col min="3573" max="3574" width="12.85546875" style="32" customWidth="1"/>
    <col min="3575" max="3575" width="10.5703125" style="32" customWidth="1"/>
    <col min="3576" max="3577" width="10.42578125" style="32" customWidth="1"/>
    <col min="3578" max="3578" width="12.42578125" style="32" customWidth="1"/>
    <col min="3579" max="3579" width="10" style="32" customWidth="1"/>
    <col min="3580" max="3580" width="10.28515625" style="32" customWidth="1"/>
    <col min="3581" max="3581" width="11.28515625" style="32" customWidth="1"/>
    <col min="3582" max="3582" width="10.7109375" style="32" customWidth="1"/>
    <col min="3583" max="3583" width="11" style="32" customWidth="1"/>
    <col min="3584" max="3584" width="11.85546875" style="32" customWidth="1"/>
    <col min="3585" max="3585" width="12.85546875" style="32" customWidth="1"/>
    <col min="3586" max="3586" width="11" style="32" customWidth="1"/>
    <col min="3587" max="3587" width="11.85546875" style="32" customWidth="1"/>
    <col min="3588" max="3825" width="9.140625" style="32"/>
    <col min="3826" max="3826" width="26.5703125" style="32" customWidth="1"/>
    <col min="3827" max="3827" width="13.42578125" style="32" customWidth="1"/>
    <col min="3828" max="3828" width="12.28515625" style="32" customWidth="1"/>
    <col min="3829" max="3830" width="12.85546875" style="32" customWidth="1"/>
    <col min="3831" max="3831" width="10.5703125" style="32" customWidth="1"/>
    <col min="3832" max="3833" width="10.42578125" style="32" customWidth="1"/>
    <col min="3834" max="3834" width="12.42578125" style="32" customWidth="1"/>
    <col min="3835" max="3835" width="10" style="32" customWidth="1"/>
    <col min="3836" max="3836" width="10.28515625" style="32" customWidth="1"/>
    <col min="3837" max="3837" width="11.28515625" style="32" customWidth="1"/>
    <col min="3838" max="3838" width="10.7109375" style="32" customWidth="1"/>
    <col min="3839" max="3839" width="11" style="32" customWidth="1"/>
    <col min="3840" max="3840" width="11.85546875" style="32" customWidth="1"/>
    <col min="3841" max="3841" width="12.85546875" style="32" customWidth="1"/>
    <col min="3842" max="3842" width="11" style="32" customWidth="1"/>
    <col min="3843" max="3843" width="11.85546875" style="32" customWidth="1"/>
    <col min="3844" max="4081" width="9.140625" style="32"/>
    <col min="4082" max="4082" width="26.5703125" style="32" customWidth="1"/>
    <col min="4083" max="4083" width="13.42578125" style="32" customWidth="1"/>
    <col min="4084" max="4084" width="12.28515625" style="32" customWidth="1"/>
    <col min="4085" max="4086" width="12.85546875" style="32" customWidth="1"/>
    <col min="4087" max="4087" width="10.5703125" style="32" customWidth="1"/>
    <col min="4088" max="4089" width="10.42578125" style="32" customWidth="1"/>
    <col min="4090" max="4090" width="12.42578125" style="32" customWidth="1"/>
    <col min="4091" max="4091" width="10" style="32" customWidth="1"/>
    <col min="4092" max="4092" width="10.28515625" style="32" customWidth="1"/>
    <col min="4093" max="4093" width="11.28515625" style="32" customWidth="1"/>
    <col min="4094" max="4094" width="10.7109375" style="32" customWidth="1"/>
    <col min="4095" max="4095" width="11" style="32" customWidth="1"/>
    <col min="4096" max="4096" width="11.85546875" style="32" customWidth="1"/>
    <col min="4097" max="4097" width="12.85546875" style="32" customWidth="1"/>
    <col min="4098" max="4098" width="11" style="32" customWidth="1"/>
    <col min="4099" max="4099" width="11.85546875" style="32" customWidth="1"/>
    <col min="4100" max="4337" width="9.140625" style="32"/>
    <col min="4338" max="4338" width="26.5703125" style="32" customWidth="1"/>
    <col min="4339" max="4339" width="13.42578125" style="32" customWidth="1"/>
    <col min="4340" max="4340" width="12.28515625" style="32" customWidth="1"/>
    <col min="4341" max="4342" width="12.85546875" style="32" customWidth="1"/>
    <col min="4343" max="4343" width="10.5703125" style="32" customWidth="1"/>
    <col min="4344" max="4345" width="10.42578125" style="32" customWidth="1"/>
    <col min="4346" max="4346" width="12.42578125" style="32" customWidth="1"/>
    <col min="4347" max="4347" width="10" style="32" customWidth="1"/>
    <col min="4348" max="4348" width="10.28515625" style="32" customWidth="1"/>
    <col min="4349" max="4349" width="11.28515625" style="32" customWidth="1"/>
    <col min="4350" max="4350" width="10.7109375" style="32" customWidth="1"/>
    <col min="4351" max="4351" width="11" style="32" customWidth="1"/>
    <col min="4352" max="4352" width="11.85546875" style="32" customWidth="1"/>
    <col min="4353" max="4353" width="12.85546875" style="32" customWidth="1"/>
    <col min="4354" max="4354" width="11" style="32" customWidth="1"/>
    <col min="4355" max="4355" width="11.85546875" style="32" customWidth="1"/>
    <col min="4356" max="4593" width="9.140625" style="32"/>
    <col min="4594" max="4594" width="26.5703125" style="32" customWidth="1"/>
    <col min="4595" max="4595" width="13.42578125" style="32" customWidth="1"/>
    <col min="4596" max="4596" width="12.28515625" style="32" customWidth="1"/>
    <col min="4597" max="4598" width="12.85546875" style="32" customWidth="1"/>
    <col min="4599" max="4599" width="10.5703125" style="32" customWidth="1"/>
    <col min="4600" max="4601" width="10.42578125" style="32" customWidth="1"/>
    <col min="4602" max="4602" width="12.42578125" style="32" customWidth="1"/>
    <col min="4603" max="4603" width="10" style="32" customWidth="1"/>
    <col min="4604" max="4604" width="10.28515625" style="32" customWidth="1"/>
    <col min="4605" max="4605" width="11.28515625" style="32" customWidth="1"/>
    <col min="4606" max="4606" width="10.7109375" style="32" customWidth="1"/>
    <col min="4607" max="4607" width="11" style="32" customWidth="1"/>
    <col min="4608" max="4608" width="11.85546875" style="32" customWidth="1"/>
    <col min="4609" max="4609" width="12.85546875" style="32" customWidth="1"/>
    <col min="4610" max="4610" width="11" style="32" customWidth="1"/>
    <col min="4611" max="4611" width="11.85546875" style="32" customWidth="1"/>
    <col min="4612" max="4849" width="9.140625" style="32"/>
    <col min="4850" max="4850" width="26.5703125" style="32" customWidth="1"/>
    <col min="4851" max="4851" width="13.42578125" style="32" customWidth="1"/>
    <col min="4852" max="4852" width="12.28515625" style="32" customWidth="1"/>
    <col min="4853" max="4854" width="12.85546875" style="32" customWidth="1"/>
    <col min="4855" max="4855" width="10.5703125" style="32" customWidth="1"/>
    <col min="4856" max="4857" width="10.42578125" style="32" customWidth="1"/>
    <col min="4858" max="4858" width="12.42578125" style="32" customWidth="1"/>
    <col min="4859" max="4859" width="10" style="32" customWidth="1"/>
    <col min="4860" max="4860" width="10.28515625" style="32" customWidth="1"/>
    <col min="4861" max="4861" width="11.28515625" style="32" customWidth="1"/>
    <col min="4862" max="4862" width="10.7109375" style="32" customWidth="1"/>
    <col min="4863" max="4863" width="11" style="32" customWidth="1"/>
    <col min="4864" max="4864" width="11.85546875" style="32" customWidth="1"/>
    <col min="4865" max="4865" width="12.85546875" style="32" customWidth="1"/>
    <col min="4866" max="4866" width="11" style="32" customWidth="1"/>
    <col min="4867" max="4867" width="11.85546875" style="32" customWidth="1"/>
    <col min="4868" max="5105" width="9.140625" style="32"/>
    <col min="5106" max="5106" width="26.5703125" style="32" customWidth="1"/>
    <col min="5107" max="5107" width="13.42578125" style="32" customWidth="1"/>
    <col min="5108" max="5108" width="12.28515625" style="32" customWidth="1"/>
    <col min="5109" max="5110" width="12.85546875" style="32" customWidth="1"/>
    <col min="5111" max="5111" width="10.5703125" style="32" customWidth="1"/>
    <col min="5112" max="5113" width="10.42578125" style="32" customWidth="1"/>
    <col min="5114" max="5114" width="12.42578125" style="32" customWidth="1"/>
    <col min="5115" max="5115" width="10" style="32" customWidth="1"/>
    <col min="5116" max="5116" width="10.28515625" style="32" customWidth="1"/>
    <col min="5117" max="5117" width="11.28515625" style="32" customWidth="1"/>
    <col min="5118" max="5118" width="10.7109375" style="32" customWidth="1"/>
    <col min="5119" max="5119" width="11" style="32" customWidth="1"/>
    <col min="5120" max="5120" width="11.85546875" style="32" customWidth="1"/>
    <col min="5121" max="5121" width="12.85546875" style="32" customWidth="1"/>
    <col min="5122" max="5122" width="11" style="32" customWidth="1"/>
    <col min="5123" max="5123" width="11.85546875" style="32" customWidth="1"/>
    <col min="5124" max="5361" width="9.140625" style="32"/>
    <col min="5362" max="5362" width="26.5703125" style="32" customWidth="1"/>
    <col min="5363" max="5363" width="13.42578125" style="32" customWidth="1"/>
    <col min="5364" max="5364" width="12.28515625" style="32" customWidth="1"/>
    <col min="5365" max="5366" width="12.85546875" style="32" customWidth="1"/>
    <col min="5367" max="5367" width="10.5703125" style="32" customWidth="1"/>
    <col min="5368" max="5369" width="10.42578125" style="32" customWidth="1"/>
    <col min="5370" max="5370" width="12.42578125" style="32" customWidth="1"/>
    <col min="5371" max="5371" width="10" style="32" customWidth="1"/>
    <col min="5372" max="5372" width="10.28515625" style="32" customWidth="1"/>
    <col min="5373" max="5373" width="11.28515625" style="32" customWidth="1"/>
    <col min="5374" max="5374" width="10.7109375" style="32" customWidth="1"/>
    <col min="5375" max="5375" width="11" style="32" customWidth="1"/>
    <col min="5376" max="5376" width="11.85546875" style="32" customWidth="1"/>
    <col min="5377" max="5377" width="12.85546875" style="32" customWidth="1"/>
    <col min="5378" max="5378" width="11" style="32" customWidth="1"/>
    <col min="5379" max="5379" width="11.85546875" style="32" customWidth="1"/>
    <col min="5380" max="5617" width="9.140625" style="32"/>
    <col min="5618" max="5618" width="26.5703125" style="32" customWidth="1"/>
    <col min="5619" max="5619" width="13.42578125" style="32" customWidth="1"/>
    <col min="5620" max="5620" width="12.28515625" style="32" customWidth="1"/>
    <col min="5621" max="5622" width="12.85546875" style="32" customWidth="1"/>
    <col min="5623" max="5623" width="10.5703125" style="32" customWidth="1"/>
    <col min="5624" max="5625" width="10.42578125" style="32" customWidth="1"/>
    <col min="5626" max="5626" width="12.42578125" style="32" customWidth="1"/>
    <col min="5627" max="5627" width="10" style="32" customWidth="1"/>
    <col min="5628" max="5628" width="10.28515625" style="32" customWidth="1"/>
    <col min="5629" max="5629" width="11.28515625" style="32" customWidth="1"/>
    <col min="5630" max="5630" width="10.7109375" style="32" customWidth="1"/>
    <col min="5631" max="5631" width="11" style="32" customWidth="1"/>
    <col min="5632" max="5632" width="11.85546875" style="32" customWidth="1"/>
    <col min="5633" max="5633" width="12.85546875" style="32" customWidth="1"/>
    <col min="5634" max="5634" width="11" style="32" customWidth="1"/>
    <col min="5635" max="5635" width="11.85546875" style="32" customWidth="1"/>
    <col min="5636" max="5873" width="9.140625" style="32"/>
    <col min="5874" max="5874" width="26.5703125" style="32" customWidth="1"/>
    <col min="5875" max="5875" width="13.42578125" style="32" customWidth="1"/>
    <col min="5876" max="5876" width="12.28515625" style="32" customWidth="1"/>
    <col min="5877" max="5878" width="12.85546875" style="32" customWidth="1"/>
    <col min="5879" max="5879" width="10.5703125" style="32" customWidth="1"/>
    <col min="5880" max="5881" width="10.42578125" style="32" customWidth="1"/>
    <col min="5882" max="5882" width="12.42578125" style="32" customWidth="1"/>
    <col min="5883" max="5883" width="10" style="32" customWidth="1"/>
    <col min="5884" max="5884" width="10.28515625" style="32" customWidth="1"/>
    <col min="5885" max="5885" width="11.28515625" style="32" customWidth="1"/>
    <col min="5886" max="5886" width="10.7109375" style="32" customWidth="1"/>
    <col min="5887" max="5887" width="11" style="32" customWidth="1"/>
    <col min="5888" max="5888" width="11.85546875" style="32" customWidth="1"/>
    <col min="5889" max="5889" width="12.85546875" style="32" customWidth="1"/>
    <col min="5890" max="5890" width="11" style="32" customWidth="1"/>
    <col min="5891" max="5891" width="11.85546875" style="32" customWidth="1"/>
    <col min="5892" max="6129" width="9.140625" style="32"/>
    <col min="6130" max="6130" width="26.5703125" style="32" customWidth="1"/>
    <col min="6131" max="6131" width="13.42578125" style="32" customWidth="1"/>
    <col min="6132" max="6132" width="12.28515625" style="32" customWidth="1"/>
    <col min="6133" max="6134" width="12.85546875" style="32" customWidth="1"/>
    <col min="6135" max="6135" width="10.5703125" style="32" customWidth="1"/>
    <col min="6136" max="6137" width="10.42578125" style="32" customWidth="1"/>
    <col min="6138" max="6138" width="12.42578125" style="32" customWidth="1"/>
    <col min="6139" max="6139" width="10" style="32" customWidth="1"/>
    <col min="6140" max="6140" width="10.28515625" style="32" customWidth="1"/>
    <col min="6141" max="6141" width="11.28515625" style="32" customWidth="1"/>
    <col min="6142" max="6142" width="10.7109375" style="32" customWidth="1"/>
    <col min="6143" max="6143" width="11" style="32" customWidth="1"/>
    <col min="6144" max="6144" width="11.85546875" style="32" customWidth="1"/>
    <col min="6145" max="6145" width="12.85546875" style="32" customWidth="1"/>
    <col min="6146" max="6146" width="11" style="32" customWidth="1"/>
    <col min="6147" max="6147" width="11.85546875" style="32" customWidth="1"/>
    <col min="6148" max="6385" width="9.140625" style="32"/>
    <col min="6386" max="6386" width="26.5703125" style="32" customWidth="1"/>
    <col min="6387" max="6387" width="13.42578125" style="32" customWidth="1"/>
    <col min="6388" max="6388" width="12.28515625" style="32" customWidth="1"/>
    <col min="6389" max="6390" width="12.85546875" style="32" customWidth="1"/>
    <col min="6391" max="6391" width="10.5703125" style="32" customWidth="1"/>
    <col min="6392" max="6393" width="10.42578125" style="32" customWidth="1"/>
    <col min="6394" max="6394" width="12.42578125" style="32" customWidth="1"/>
    <col min="6395" max="6395" width="10" style="32" customWidth="1"/>
    <col min="6396" max="6396" width="10.28515625" style="32" customWidth="1"/>
    <col min="6397" max="6397" width="11.28515625" style="32" customWidth="1"/>
    <col min="6398" max="6398" width="10.7109375" style="32" customWidth="1"/>
    <col min="6399" max="6399" width="11" style="32" customWidth="1"/>
    <col min="6400" max="6400" width="11.85546875" style="32" customWidth="1"/>
    <col min="6401" max="6401" width="12.85546875" style="32" customWidth="1"/>
    <col min="6402" max="6402" width="11" style="32" customWidth="1"/>
    <col min="6403" max="6403" width="11.85546875" style="32" customWidth="1"/>
    <col min="6404" max="6641" width="9.140625" style="32"/>
    <col min="6642" max="6642" width="26.5703125" style="32" customWidth="1"/>
    <col min="6643" max="6643" width="13.42578125" style="32" customWidth="1"/>
    <col min="6644" max="6644" width="12.28515625" style="32" customWidth="1"/>
    <col min="6645" max="6646" width="12.85546875" style="32" customWidth="1"/>
    <col min="6647" max="6647" width="10.5703125" style="32" customWidth="1"/>
    <col min="6648" max="6649" width="10.42578125" style="32" customWidth="1"/>
    <col min="6650" max="6650" width="12.42578125" style="32" customWidth="1"/>
    <col min="6651" max="6651" width="10" style="32" customWidth="1"/>
    <col min="6652" max="6652" width="10.28515625" style="32" customWidth="1"/>
    <col min="6653" max="6653" width="11.28515625" style="32" customWidth="1"/>
    <col min="6654" max="6654" width="10.7109375" style="32" customWidth="1"/>
    <col min="6655" max="6655" width="11" style="32" customWidth="1"/>
    <col min="6656" max="6656" width="11.85546875" style="32" customWidth="1"/>
    <col min="6657" max="6657" width="12.85546875" style="32" customWidth="1"/>
    <col min="6658" max="6658" width="11" style="32" customWidth="1"/>
    <col min="6659" max="6659" width="11.85546875" style="32" customWidth="1"/>
    <col min="6660" max="6897" width="9.140625" style="32"/>
    <col min="6898" max="6898" width="26.5703125" style="32" customWidth="1"/>
    <col min="6899" max="6899" width="13.42578125" style="32" customWidth="1"/>
    <col min="6900" max="6900" width="12.28515625" style="32" customWidth="1"/>
    <col min="6901" max="6902" width="12.85546875" style="32" customWidth="1"/>
    <col min="6903" max="6903" width="10.5703125" style="32" customWidth="1"/>
    <col min="6904" max="6905" width="10.42578125" style="32" customWidth="1"/>
    <col min="6906" max="6906" width="12.42578125" style="32" customWidth="1"/>
    <col min="6907" max="6907" width="10" style="32" customWidth="1"/>
    <col min="6908" max="6908" width="10.28515625" style="32" customWidth="1"/>
    <col min="6909" max="6909" width="11.28515625" style="32" customWidth="1"/>
    <col min="6910" max="6910" width="10.7109375" style="32" customWidth="1"/>
    <col min="6911" max="6911" width="11" style="32" customWidth="1"/>
    <col min="6912" max="6912" width="11.85546875" style="32" customWidth="1"/>
    <col min="6913" max="6913" width="12.85546875" style="32" customWidth="1"/>
    <col min="6914" max="6914" width="11" style="32" customWidth="1"/>
    <col min="6915" max="6915" width="11.85546875" style="32" customWidth="1"/>
    <col min="6916" max="7153" width="9.140625" style="32"/>
    <col min="7154" max="7154" width="26.5703125" style="32" customWidth="1"/>
    <col min="7155" max="7155" width="13.42578125" style="32" customWidth="1"/>
    <col min="7156" max="7156" width="12.28515625" style="32" customWidth="1"/>
    <col min="7157" max="7158" width="12.85546875" style="32" customWidth="1"/>
    <col min="7159" max="7159" width="10.5703125" style="32" customWidth="1"/>
    <col min="7160" max="7161" width="10.42578125" style="32" customWidth="1"/>
    <col min="7162" max="7162" width="12.42578125" style="32" customWidth="1"/>
    <col min="7163" max="7163" width="10" style="32" customWidth="1"/>
    <col min="7164" max="7164" width="10.28515625" style="32" customWidth="1"/>
    <col min="7165" max="7165" width="11.28515625" style="32" customWidth="1"/>
    <col min="7166" max="7166" width="10.7109375" style="32" customWidth="1"/>
    <col min="7167" max="7167" width="11" style="32" customWidth="1"/>
    <col min="7168" max="7168" width="11.85546875" style="32" customWidth="1"/>
    <col min="7169" max="7169" width="12.85546875" style="32" customWidth="1"/>
    <col min="7170" max="7170" width="11" style="32" customWidth="1"/>
    <col min="7171" max="7171" width="11.85546875" style="32" customWidth="1"/>
    <col min="7172" max="7409" width="9.140625" style="32"/>
    <col min="7410" max="7410" width="26.5703125" style="32" customWidth="1"/>
    <col min="7411" max="7411" width="13.42578125" style="32" customWidth="1"/>
    <col min="7412" max="7412" width="12.28515625" style="32" customWidth="1"/>
    <col min="7413" max="7414" width="12.85546875" style="32" customWidth="1"/>
    <col min="7415" max="7415" width="10.5703125" style="32" customWidth="1"/>
    <col min="7416" max="7417" width="10.42578125" style="32" customWidth="1"/>
    <col min="7418" max="7418" width="12.42578125" style="32" customWidth="1"/>
    <col min="7419" max="7419" width="10" style="32" customWidth="1"/>
    <col min="7420" max="7420" width="10.28515625" style="32" customWidth="1"/>
    <col min="7421" max="7421" width="11.28515625" style="32" customWidth="1"/>
    <col min="7422" max="7422" width="10.7109375" style="32" customWidth="1"/>
    <col min="7423" max="7423" width="11" style="32" customWidth="1"/>
    <col min="7424" max="7424" width="11.85546875" style="32" customWidth="1"/>
    <col min="7425" max="7425" width="12.85546875" style="32" customWidth="1"/>
    <col min="7426" max="7426" width="11" style="32" customWidth="1"/>
    <col min="7427" max="7427" width="11.85546875" style="32" customWidth="1"/>
    <col min="7428" max="7665" width="9.140625" style="32"/>
    <col min="7666" max="7666" width="26.5703125" style="32" customWidth="1"/>
    <col min="7667" max="7667" width="13.42578125" style="32" customWidth="1"/>
    <col min="7668" max="7668" width="12.28515625" style="32" customWidth="1"/>
    <col min="7669" max="7670" width="12.85546875" style="32" customWidth="1"/>
    <col min="7671" max="7671" width="10.5703125" style="32" customWidth="1"/>
    <col min="7672" max="7673" width="10.42578125" style="32" customWidth="1"/>
    <col min="7674" max="7674" width="12.42578125" style="32" customWidth="1"/>
    <col min="7675" max="7675" width="10" style="32" customWidth="1"/>
    <col min="7676" max="7676" width="10.28515625" style="32" customWidth="1"/>
    <col min="7677" max="7677" width="11.28515625" style="32" customWidth="1"/>
    <col min="7678" max="7678" width="10.7109375" style="32" customWidth="1"/>
    <col min="7679" max="7679" width="11" style="32" customWidth="1"/>
    <col min="7680" max="7680" width="11.85546875" style="32" customWidth="1"/>
    <col min="7681" max="7681" width="12.85546875" style="32" customWidth="1"/>
    <col min="7682" max="7682" width="11" style="32" customWidth="1"/>
    <col min="7683" max="7683" width="11.85546875" style="32" customWidth="1"/>
    <col min="7684" max="7921" width="9.140625" style="32"/>
    <col min="7922" max="7922" width="26.5703125" style="32" customWidth="1"/>
    <col min="7923" max="7923" width="13.42578125" style="32" customWidth="1"/>
    <col min="7924" max="7924" width="12.28515625" style="32" customWidth="1"/>
    <col min="7925" max="7926" width="12.85546875" style="32" customWidth="1"/>
    <col min="7927" max="7927" width="10.5703125" style="32" customWidth="1"/>
    <col min="7928" max="7929" width="10.42578125" style="32" customWidth="1"/>
    <col min="7930" max="7930" width="12.42578125" style="32" customWidth="1"/>
    <col min="7931" max="7931" width="10" style="32" customWidth="1"/>
    <col min="7932" max="7932" width="10.28515625" style="32" customWidth="1"/>
    <col min="7933" max="7933" width="11.28515625" style="32" customWidth="1"/>
    <col min="7934" max="7934" width="10.7109375" style="32" customWidth="1"/>
    <col min="7935" max="7935" width="11" style="32" customWidth="1"/>
    <col min="7936" max="7936" width="11.85546875" style="32" customWidth="1"/>
    <col min="7937" max="7937" width="12.85546875" style="32" customWidth="1"/>
    <col min="7938" max="7938" width="11" style="32" customWidth="1"/>
    <col min="7939" max="7939" width="11.85546875" style="32" customWidth="1"/>
    <col min="7940" max="8177" width="9.140625" style="32"/>
    <col min="8178" max="8178" width="26.5703125" style="32" customWidth="1"/>
    <col min="8179" max="8179" width="13.42578125" style="32" customWidth="1"/>
    <col min="8180" max="8180" width="12.28515625" style="32" customWidth="1"/>
    <col min="8181" max="8182" width="12.85546875" style="32" customWidth="1"/>
    <col min="8183" max="8183" width="10.5703125" style="32" customWidth="1"/>
    <col min="8184" max="8185" width="10.42578125" style="32" customWidth="1"/>
    <col min="8186" max="8186" width="12.42578125" style="32" customWidth="1"/>
    <col min="8187" max="8187" width="10" style="32" customWidth="1"/>
    <col min="8188" max="8188" width="10.28515625" style="32" customWidth="1"/>
    <col min="8189" max="8189" width="11.28515625" style="32" customWidth="1"/>
    <col min="8190" max="8190" width="10.7109375" style="32" customWidth="1"/>
    <col min="8191" max="8191" width="11" style="32" customWidth="1"/>
    <col min="8192" max="8192" width="11.85546875" style="32" customWidth="1"/>
    <col min="8193" max="8193" width="12.85546875" style="32" customWidth="1"/>
    <col min="8194" max="8194" width="11" style="32" customWidth="1"/>
    <col min="8195" max="8195" width="11.85546875" style="32" customWidth="1"/>
    <col min="8196" max="8433" width="9.140625" style="32"/>
    <col min="8434" max="8434" width="26.5703125" style="32" customWidth="1"/>
    <col min="8435" max="8435" width="13.42578125" style="32" customWidth="1"/>
    <col min="8436" max="8436" width="12.28515625" style="32" customWidth="1"/>
    <col min="8437" max="8438" width="12.85546875" style="32" customWidth="1"/>
    <col min="8439" max="8439" width="10.5703125" style="32" customWidth="1"/>
    <col min="8440" max="8441" width="10.42578125" style="32" customWidth="1"/>
    <col min="8442" max="8442" width="12.42578125" style="32" customWidth="1"/>
    <col min="8443" max="8443" width="10" style="32" customWidth="1"/>
    <col min="8444" max="8444" width="10.28515625" style="32" customWidth="1"/>
    <col min="8445" max="8445" width="11.28515625" style="32" customWidth="1"/>
    <col min="8446" max="8446" width="10.7109375" style="32" customWidth="1"/>
    <col min="8447" max="8447" width="11" style="32" customWidth="1"/>
    <col min="8448" max="8448" width="11.85546875" style="32" customWidth="1"/>
    <col min="8449" max="8449" width="12.85546875" style="32" customWidth="1"/>
    <col min="8450" max="8450" width="11" style="32" customWidth="1"/>
    <col min="8451" max="8451" width="11.85546875" style="32" customWidth="1"/>
    <col min="8452" max="8689" width="9.140625" style="32"/>
    <col min="8690" max="8690" width="26.5703125" style="32" customWidth="1"/>
    <col min="8691" max="8691" width="13.42578125" style="32" customWidth="1"/>
    <col min="8692" max="8692" width="12.28515625" style="32" customWidth="1"/>
    <col min="8693" max="8694" width="12.85546875" style="32" customWidth="1"/>
    <col min="8695" max="8695" width="10.5703125" style="32" customWidth="1"/>
    <col min="8696" max="8697" width="10.42578125" style="32" customWidth="1"/>
    <col min="8698" max="8698" width="12.42578125" style="32" customWidth="1"/>
    <col min="8699" max="8699" width="10" style="32" customWidth="1"/>
    <col min="8700" max="8700" width="10.28515625" style="32" customWidth="1"/>
    <col min="8701" max="8701" width="11.28515625" style="32" customWidth="1"/>
    <col min="8702" max="8702" width="10.7109375" style="32" customWidth="1"/>
    <col min="8703" max="8703" width="11" style="32" customWidth="1"/>
    <col min="8704" max="8704" width="11.85546875" style="32" customWidth="1"/>
    <col min="8705" max="8705" width="12.85546875" style="32" customWidth="1"/>
    <col min="8706" max="8706" width="11" style="32" customWidth="1"/>
    <col min="8707" max="8707" width="11.85546875" style="32" customWidth="1"/>
    <col min="8708" max="8945" width="9.140625" style="32"/>
    <col min="8946" max="8946" width="26.5703125" style="32" customWidth="1"/>
    <col min="8947" max="8947" width="13.42578125" style="32" customWidth="1"/>
    <col min="8948" max="8948" width="12.28515625" style="32" customWidth="1"/>
    <col min="8949" max="8950" width="12.85546875" style="32" customWidth="1"/>
    <col min="8951" max="8951" width="10.5703125" style="32" customWidth="1"/>
    <col min="8952" max="8953" width="10.42578125" style="32" customWidth="1"/>
    <col min="8954" max="8954" width="12.42578125" style="32" customWidth="1"/>
    <col min="8955" max="8955" width="10" style="32" customWidth="1"/>
    <col min="8956" max="8956" width="10.28515625" style="32" customWidth="1"/>
    <col min="8957" max="8957" width="11.28515625" style="32" customWidth="1"/>
    <col min="8958" max="8958" width="10.7109375" style="32" customWidth="1"/>
    <col min="8959" max="8959" width="11" style="32" customWidth="1"/>
    <col min="8960" max="8960" width="11.85546875" style="32" customWidth="1"/>
    <col min="8961" max="8961" width="12.85546875" style="32" customWidth="1"/>
    <col min="8962" max="8962" width="11" style="32" customWidth="1"/>
    <col min="8963" max="8963" width="11.85546875" style="32" customWidth="1"/>
    <col min="8964" max="9201" width="9.140625" style="32"/>
    <col min="9202" max="9202" width="26.5703125" style="32" customWidth="1"/>
    <col min="9203" max="9203" width="13.42578125" style="32" customWidth="1"/>
    <col min="9204" max="9204" width="12.28515625" style="32" customWidth="1"/>
    <col min="9205" max="9206" width="12.85546875" style="32" customWidth="1"/>
    <col min="9207" max="9207" width="10.5703125" style="32" customWidth="1"/>
    <col min="9208" max="9209" width="10.42578125" style="32" customWidth="1"/>
    <col min="9210" max="9210" width="12.42578125" style="32" customWidth="1"/>
    <col min="9211" max="9211" width="10" style="32" customWidth="1"/>
    <col min="9212" max="9212" width="10.28515625" style="32" customWidth="1"/>
    <col min="9213" max="9213" width="11.28515625" style="32" customWidth="1"/>
    <col min="9214" max="9214" width="10.7109375" style="32" customWidth="1"/>
    <col min="9215" max="9215" width="11" style="32" customWidth="1"/>
    <col min="9216" max="9216" width="11.85546875" style="32" customWidth="1"/>
    <col min="9217" max="9217" width="12.85546875" style="32" customWidth="1"/>
    <col min="9218" max="9218" width="11" style="32" customWidth="1"/>
    <col min="9219" max="9219" width="11.85546875" style="32" customWidth="1"/>
    <col min="9220" max="9457" width="9.140625" style="32"/>
    <col min="9458" max="9458" width="26.5703125" style="32" customWidth="1"/>
    <col min="9459" max="9459" width="13.42578125" style="32" customWidth="1"/>
    <col min="9460" max="9460" width="12.28515625" style="32" customWidth="1"/>
    <col min="9461" max="9462" width="12.85546875" style="32" customWidth="1"/>
    <col min="9463" max="9463" width="10.5703125" style="32" customWidth="1"/>
    <col min="9464" max="9465" width="10.42578125" style="32" customWidth="1"/>
    <col min="9466" max="9466" width="12.42578125" style="32" customWidth="1"/>
    <col min="9467" max="9467" width="10" style="32" customWidth="1"/>
    <col min="9468" max="9468" width="10.28515625" style="32" customWidth="1"/>
    <col min="9469" max="9469" width="11.28515625" style="32" customWidth="1"/>
    <col min="9470" max="9470" width="10.7109375" style="32" customWidth="1"/>
    <col min="9471" max="9471" width="11" style="32" customWidth="1"/>
    <col min="9472" max="9472" width="11.85546875" style="32" customWidth="1"/>
    <col min="9473" max="9473" width="12.85546875" style="32" customWidth="1"/>
    <col min="9474" max="9474" width="11" style="32" customWidth="1"/>
    <col min="9475" max="9475" width="11.85546875" style="32" customWidth="1"/>
    <col min="9476" max="9713" width="9.140625" style="32"/>
    <col min="9714" max="9714" width="26.5703125" style="32" customWidth="1"/>
    <col min="9715" max="9715" width="13.42578125" style="32" customWidth="1"/>
    <col min="9716" max="9716" width="12.28515625" style="32" customWidth="1"/>
    <col min="9717" max="9718" width="12.85546875" style="32" customWidth="1"/>
    <col min="9719" max="9719" width="10.5703125" style="32" customWidth="1"/>
    <col min="9720" max="9721" width="10.42578125" style="32" customWidth="1"/>
    <col min="9722" max="9722" width="12.42578125" style="32" customWidth="1"/>
    <col min="9723" max="9723" width="10" style="32" customWidth="1"/>
    <col min="9724" max="9724" width="10.28515625" style="32" customWidth="1"/>
    <col min="9725" max="9725" width="11.28515625" style="32" customWidth="1"/>
    <col min="9726" max="9726" width="10.7109375" style="32" customWidth="1"/>
    <col min="9727" max="9727" width="11" style="32" customWidth="1"/>
    <col min="9728" max="9728" width="11.85546875" style="32" customWidth="1"/>
    <col min="9729" max="9729" width="12.85546875" style="32" customWidth="1"/>
    <col min="9730" max="9730" width="11" style="32" customWidth="1"/>
    <col min="9731" max="9731" width="11.85546875" style="32" customWidth="1"/>
    <col min="9732" max="9969" width="9.140625" style="32"/>
    <col min="9970" max="9970" width="26.5703125" style="32" customWidth="1"/>
    <col min="9971" max="9971" width="13.42578125" style="32" customWidth="1"/>
    <col min="9972" max="9972" width="12.28515625" style="32" customWidth="1"/>
    <col min="9973" max="9974" width="12.85546875" style="32" customWidth="1"/>
    <col min="9975" max="9975" width="10.5703125" style="32" customWidth="1"/>
    <col min="9976" max="9977" width="10.42578125" style="32" customWidth="1"/>
    <col min="9978" max="9978" width="12.42578125" style="32" customWidth="1"/>
    <col min="9979" max="9979" width="10" style="32" customWidth="1"/>
    <col min="9980" max="9980" width="10.28515625" style="32" customWidth="1"/>
    <col min="9981" max="9981" width="11.28515625" style="32" customWidth="1"/>
    <col min="9982" max="9982" width="10.7109375" style="32" customWidth="1"/>
    <col min="9983" max="9983" width="11" style="32" customWidth="1"/>
    <col min="9984" max="9984" width="11.85546875" style="32" customWidth="1"/>
    <col min="9985" max="9985" width="12.85546875" style="32" customWidth="1"/>
    <col min="9986" max="9986" width="11" style="32" customWidth="1"/>
    <col min="9987" max="9987" width="11.85546875" style="32" customWidth="1"/>
    <col min="9988" max="10225" width="9.140625" style="32"/>
    <col min="10226" max="10226" width="26.5703125" style="32" customWidth="1"/>
    <col min="10227" max="10227" width="13.42578125" style="32" customWidth="1"/>
    <col min="10228" max="10228" width="12.28515625" style="32" customWidth="1"/>
    <col min="10229" max="10230" width="12.85546875" style="32" customWidth="1"/>
    <col min="10231" max="10231" width="10.5703125" style="32" customWidth="1"/>
    <col min="10232" max="10233" width="10.42578125" style="32" customWidth="1"/>
    <col min="10234" max="10234" width="12.42578125" style="32" customWidth="1"/>
    <col min="10235" max="10235" width="10" style="32" customWidth="1"/>
    <col min="10236" max="10236" width="10.28515625" style="32" customWidth="1"/>
    <col min="10237" max="10237" width="11.28515625" style="32" customWidth="1"/>
    <col min="10238" max="10238" width="10.7109375" style="32" customWidth="1"/>
    <col min="10239" max="10239" width="11" style="32" customWidth="1"/>
    <col min="10240" max="10240" width="11.85546875" style="32" customWidth="1"/>
    <col min="10241" max="10241" width="12.85546875" style="32" customWidth="1"/>
    <col min="10242" max="10242" width="11" style="32" customWidth="1"/>
    <col min="10243" max="10243" width="11.85546875" style="32" customWidth="1"/>
    <col min="10244" max="10481" width="9.140625" style="32"/>
    <col min="10482" max="10482" width="26.5703125" style="32" customWidth="1"/>
    <col min="10483" max="10483" width="13.42578125" style="32" customWidth="1"/>
    <col min="10484" max="10484" width="12.28515625" style="32" customWidth="1"/>
    <col min="10485" max="10486" width="12.85546875" style="32" customWidth="1"/>
    <col min="10487" max="10487" width="10.5703125" style="32" customWidth="1"/>
    <col min="10488" max="10489" width="10.42578125" style="32" customWidth="1"/>
    <col min="10490" max="10490" width="12.42578125" style="32" customWidth="1"/>
    <col min="10491" max="10491" width="10" style="32" customWidth="1"/>
    <col min="10492" max="10492" width="10.28515625" style="32" customWidth="1"/>
    <col min="10493" max="10493" width="11.28515625" style="32" customWidth="1"/>
    <col min="10494" max="10494" width="10.7109375" style="32" customWidth="1"/>
    <col min="10495" max="10495" width="11" style="32" customWidth="1"/>
    <col min="10496" max="10496" width="11.85546875" style="32" customWidth="1"/>
    <col min="10497" max="10497" width="12.85546875" style="32" customWidth="1"/>
    <col min="10498" max="10498" width="11" style="32" customWidth="1"/>
    <col min="10499" max="10499" width="11.85546875" style="32" customWidth="1"/>
    <col min="10500" max="10737" width="9.140625" style="32"/>
    <col min="10738" max="10738" width="26.5703125" style="32" customWidth="1"/>
    <col min="10739" max="10739" width="13.42578125" style="32" customWidth="1"/>
    <col min="10740" max="10740" width="12.28515625" style="32" customWidth="1"/>
    <col min="10741" max="10742" width="12.85546875" style="32" customWidth="1"/>
    <col min="10743" max="10743" width="10.5703125" style="32" customWidth="1"/>
    <col min="10744" max="10745" width="10.42578125" style="32" customWidth="1"/>
    <col min="10746" max="10746" width="12.42578125" style="32" customWidth="1"/>
    <col min="10747" max="10747" width="10" style="32" customWidth="1"/>
    <col min="10748" max="10748" width="10.28515625" style="32" customWidth="1"/>
    <col min="10749" max="10749" width="11.28515625" style="32" customWidth="1"/>
    <col min="10750" max="10750" width="10.7109375" style="32" customWidth="1"/>
    <col min="10751" max="10751" width="11" style="32" customWidth="1"/>
    <col min="10752" max="10752" width="11.85546875" style="32" customWidth="1"/>
    <col min="10753" max="10753" width="12.85546875" style="32" customWidth="1"/>
    <col min="10754" max="10754" width="11" style="32" customWidth="1"/>
    <col min="10755" max="10755" width="11.85546875" style="32" customWidth="1"/>
    <col min="10756" max="10993" width="9.140625" style="32"/>
    <col min="10994" max="10994" width="26.5703125" style="32" customWidth="1"/>
    <col min="10995" max="10995" width="13.42578125" style="32" customWidth="1"/>
    <col min="10996" max="10996" width="12.28515625" style="32" customWidth="1"/>
    <col min="10997" max="10998" width="12.85546875" style="32" customWidth="1"/>
    <col min="10999" max="10999" width="10.5703125" style="32" customWidth="1"/>
    <col min="11000" max="11001" width="10.42578125" style="32" customWidth="1"/>
    <col min="11002" max="11002" width="12.42578125" style="32" customWidth="1"/>
    <col min="11003" max="11003" width="10" style="32" customWidth="1"/>
    <col min="11004" max="11004" width="10.28515625" style="32" customWidth="1"/>
    <col min="11005" max="11005" width="11.28515625" style="32" customWidth="1"/>
    <col min="11006" max="11006" width="10.7109375" style="32" customWidth="1"/>
    <col min="11007" max="11007" width="11" style="32" customWidth="1"/>
    <col min="11008" max="11008" width="11.85546875" style="32" customWidth="1"/>
    <col min="11009" max="11009" width="12.85546875" style="32" customWidth="1"/>
    <col min="11010" max="11010" width="11" style="32" customWidth="1"/>
    <col min="11011" max="11011" width="11.85546875" style="32" customWidth="1"/>
    <col min="11012" max="11249" width="9.140625" style="32"/>
    <col min="11250" max="11250" width="26.5703125" style="32" customWidth="1"/>
    <col min="11251" max="11251" width="13.42578125" style="32" customWidth="1"/>
    <col min="11252" max="11252" width="12.28515625" style="32" customWidth="1"/>
    <col min="11253" max="11254" width="12.85546875" style="32" customWidth="1"/>
    <col min="11255" max="11255" width="10.5703125" style="32" customWidth="1"/>
    <col min="11256" max="11257" width="10.42578125" style="32" customWidth="1"/>
    <col min="11258" max="11258" width="12.42578125" style="32" customWidth="1"/>
    <col min="11259" max="11259" width="10" style="32" customWidth="1"/>
    <col min="11260" max="11260" width="10.28515625" style="32" customWidth="1"/>
    <col min="11261" max="11261" width="11.28515625" style="32" customWidth="1"/>
    <col min="11262" max="11262" width="10.7109375" style="32" customWidth="1"/>
    <col min="11263" max="11263" width="11" style="32" customWidth="1"/>
    <col min="11264" max="11264" width="11.85546875" style="32" customWidth="1"/>
    <col min="11265" max="11265" width="12.85546875" style="32" customWidth="1"/>
    <col min="11266" max="11266" width="11" style="32" customWidth="1"/>
    <col min="11267" max="11267" width="11.85546875" style="32" customWidth="1"/>
    <col min="11268" max="11505" width="9.140625" style="32"/>
    <col min="11506" max="11506" width="26.5703125" style="32" customWidth="1"/>
    <col min="11507" max="11507" width="13.42578125" style="32" customWidth="1"/>
    <col min="11508" max="11508" width="12.28515625" style="32" customWidth="1"/>
    <col min="11509" max="11510" width="12.85546875" style="32" customWidth="1"/>
    <col min="11511" max="11511" width="10.5703125" style="32" customWidth="1"/>
    <col min="11512" max="11513" width="10.42578125" style="32" customWidth="1"/>
    <col min="11514" max="11514" width="12.42578125" style="32" customWidth="1"/>
    <col min="11515" max="11515" width="10" style="32" customWidth="1"/>
    <col min="11516" max="11516" width="10.28515625" style="32" customWidth="1"/>
    <col min="11517" max="11517" width="11.28515625" style="32" customWidth="1"/>
    <col min="11518" max="11518" width="10.7109375" style="32" customWidth="1"/>
    <col min="11519" max="11519" width="11" style="32" customWidth="1"/>
    <col min="11520" max="11520" width="11.85546875" style="32" customWidth="1"/>
    <col min="11521" max="11521" width="12.85546875" style="32" customWidth="1"/>
    <col min="11522" max="11522" width="11" style="32" customWidth="1"/>
    <col min="11523" max="11523" width="11.85546875" style="32" customWidth="1"/>
    <col min="11524" max="11761" width="9.140625" style="32"/>
    <col min="11762" max="11762" width="26.5703125" style="32" customWidth="1"/>
    <col min="11763" max="11763" width="13.42578125" style="32" customWidth="1"/>
    <col min="11764" max="11764" width="12.28515625" style="32" customWidth="1"/>
    <col min="11765" max="11766" width="12.85546875" style="32" customWidth="1"/>
    <col min="11767" max="11767" width="10.5703125" style="32" customWidth="1"/>
    <col min="11768" max="11769" width="10.42578125" style="32" customWidth="1"/>
    <col min="11770" max="11770" width="12.42578125" style="32" customWidth="1"/>
    <col min="11771" max="11771" width="10" style="32" customWidth="1"/>
    <col min="11772" max="11772" width="10.28515625" style="32" customWidth="1"/>
    <col min="11773" max="11773" width="11.28515625" style="32" customWidth="1"/>
    <col min="11774" max="11774" width="10.7109375" style="32" customWidth="1"/>
    <col min="11775" max="11775" width="11" style="32" customWidth="1"/>
    <col min="11776" max="11776" width="11.85546875" style="32" customWidth="1"/>
    <col min="11777" max="11777" width="12.85546875" style="32" customWidth="1"/>
    <col min="11778" max="11778" width="11" style="32" customWidth="1"/>
    <col min="11779" max="11779" width="11.85546875" style="32" customWidth="1"/>
    <col min="11780" max="12017" width="9.140625" style="32"/>
    <col min="12018" max="12018" width="26.5703125" style="32" customWidth="1"/>
    <col min="12019" max="12019" width="13.42578125" style="32" customWidth="1"/>
    <col min="12020" max="12020" width="12.28515625" style="32" customWidth="1"/>
    <col min="12021" max="12022" width="12.85546875" style="32" customWidth="1"/>
    <col min="12023" max="12023" width="10.5703125" style="32" customWidth="1"/>
    <col min="12024" max="12025" width="10.42578125" style="32" customWidth="1"/>
    <col min="12026" max="12026" width="12.42578125" style="32" customWidth="1"/>
    <col min="12027" max="12027" width="10" style="32" customWidth="1"/>
    <col min="12028" max="12028" width="10.28515625" style="32" customWidth="1"/>
    <col min="12029" max="12029" width="11.28515625" style="32" customWidth="1"/>
    <col min="12030" max="12030" width="10.7109375" style="32" customWidth="1"/>
    <col min="12031" max="12031" width="11" style="32" customWidth="1"/>
    <col min="12032" max="12032" width="11.85546875" style="32" customWidth="1"/>
    <col min="12033" max="12033" width="12.85546875" style="32" customWidth="1"/>
    <col min="12034" max="12034" width="11" style="32" customWidth="1"/>
    <col min="12035" max="12035" width="11.85546875" style="32" customWidth="1"/>
    <col min="12036" max="12273" width="9.140625" style="32"/>
    <col min="12274" max="12274" width="26.5703125" style="32" customWidth="1"/>
    <col min="12275" max="12275" width="13.42578125" style="32" customWidth="1"/>
    <col min="12276" max="12276" width="12.28515625" style="32" customWidth="1"/>
    <col min="12277" max="12278" width="12.85546875" style="32" customWidth="1"/>
    <col min="12279" max="12279" width="10.5703125" style="32" customWidth="1"/>
    <col min="12280" max="12281" width="10.42578125" style="32" customWidth="1"/>
    <col min="12282" max="12282" width="12.42578125" style="32" customWidth="1"/>
    <col min="12283" max="12283" width="10" style="32" customWidth="1"/>
    <col min="12284" max="12284" width="10.28515625" style="32" customWidth="1"/>
    <col min="12285" max="12285" width="11.28515625" style="32" customWidth="1"/>
    <col min="12286" max="12286" width="10.7109375" style="32" customWidth="1"/>
    <col min="12287" max="12287" width="11" style="32" customWidth="1"/>
    <col min="12288" max="12288" width="11.85546875" style="32" customWidth="1"/>
    <col min="12289" max="12289" width="12.85546875" style="32" customWidth="1"/>
    <col min="12290" max="12290" width="11" style="32" customWidth="1"/>
    <col min="12291" max="12291" width="11.85546875" style="32" customWidth="1"/>
    <col min="12292" max="12529" width="9.140625" style="32"/>
    <col min="12530" max="12530" width="26.5703125" style="32" customWidth="1"/>
    <col min="12531" max="12531" width="13.42578125" style="32" customWidth="1"/>
    <col min="12532" max="12532" width="12.28515625" style="32" customWidth="1"/>
    <col min="12533" max="12534" width="12.85546875" style="32" customWidth="1"/>
    <col min="12535" max="12535" width="10.5703125" style="32" customWidth="1"/>
    <col min="12536" max="12537" width="10.42578125" style="32" customWidth="1"/>
    <col min="12538" max="12538" width="12.42578125" style="32" customWidth="1"/>
    <col min="12539" max="12539" width="10" style="32" customWidth="1"/>
    <col min="12540" max="12540" width="10.28515625" style="32" customWidth="1"/>
    <col min="12541" max="12541" width="11.28515625" style="32" customWidth="1"/>
    <col min="12542" max="12542" width="10.7109375" style="32" customWidth="1"/>
    <col min="12543" max="12543" width="11" style="32" customWidth="1"/>
    <col min="12544" max="12544" width="11.85546875" style="32" customWidth="1"/>
    <col min="12545" max="12545" width="12.85546875" style="32" customWidth="1"/>
    <col min="12546" max="12546" width="11" style="32" customWidth="1"/>
    <col min="12547" max="12547" width="11.85546875" style="32" customWidth="1"/>
    <col min="12548" max="12785" width="9.140625" style="32"/>
    <col min="12786" max="12786" width="26.5703125" style="32" customWidth="1"/>
    <col min="12787" max="12787" width="13.42578125" style="32" customWidth="1"/>
    <col min="12788" max="12788" width="12.28515625" style="32" customWidth="1"/>
    <col min="12789" max="12790" width="12.85546875" style="32" customWidth="1"/>
    <col min="12791" max="12791" width="10.5703125" style="32" customWidth="1"/>
    <col min="12792" max="12793" width="10.42578125" style="32" customWidth="1"/>
    <col min="12794" max="12794" width="12.42578125" style="32" customWidth="1"/>
    <col min="12795" max="12795" width="10" style="32" customWidth="1"/>
    <col min="12796" max="12796" width="10.28515625" style="32" customWidth="1"/>
    <col min="12797" max="12797" width="11.28515625" style="32" customWidth="1"/>
    <col min="12798" max="12798" width="10.7109375" style="32" customWidth="1"/>
    <col min="12799" max="12799" width="11" style="32" customWidth="1"/>
    <col min="12800" max="12800" width="11.85546875" style="32" customWidth="1"/>
    <col min="12801" max="12801" width="12.85546875" style="32" customWidth="1"/>
    <col min="12802" max="12802" width="11" style="32" customWidth="1"/>
    <col min="12803" max="12803" width="11.85546875" style="32" customWidth="1"/>
    <col min="12804" max="13041" width="9.140625" style="32"/>
    <col min="13042" max="13042" width="26.5703125" style="32" customWidth="1"/>
    <col min="13043" max="13043" width="13.42578125" style="32" customWidth="1"/>
    <col min="13044" max="13044" width="12.28515625" style="32" customWidth="1"/>
    <col min="13045" max="13046" width="12.85546875" style="32" customWidth="1"/>
    <col min="13047" max="13047" width="10.5703125" style="32" customWidth="1"/>
    <col min="13048" max="13049" width="10.42578125" style="32" customWidth="1"/>
    <col min="13050" max="13050" width="12.42578125" style="32" customWidth="1"/>
    <col min="13051" max="13051" width="10" style="32" customWidth="1"/>
    <col min="13052" max="13052" width="10.28515625" style="32" customWidth="1"/>
    <col min="13053" max="13053" width="11.28515625" style="32" customWidth="1"/>
    <col min="13054" max="13054" width="10.7109375" style="32" customWidth="1"/>
    <col min="13055" max="13055" width="11" style="32" customWidth="1"/>
    <col min="13056" max="13056" width="11.85546875" style="32" customWidth="1"/>
    <col min="13057" max="13057" width="12.85546875" style="32" customWidth="1"/>
    <col min="13058" max="13058" width="11" style="32" customWidth="1"/>
    <col min="13059" max="13059" width="11.85546875" style="32" customWidth="1"/>
    <col min="13060" max="13297" width="9.140625" style="32"/>
    <col min="13298" max="13298" width="26.5703125" style="32" customWidth="1"/>
    <col min="13299" max="13299" width="13.42578125" style="32" customWidth="1"/>
    <col min="13300" max="13300" width="12.28515625" style="32" customWidth="1"/>
    <col min="13301" max="13302" width="12.85546875" style="32" customWidth="1"/>
    <col min="13303" max="13303" width="10.5703125" style="32" customWidth="1"/>
    <col min="13304" max="13305" width="10.42578125" style="32" customWidth="1"/>
    <col min="13306" max="13306" width="12.42578125" style="32" customWidth="1"/>
    <col min="13307" max="13307" width="10" style="32" customWidth="1"/>
    <col min="13308" max="13308" width="10.28515625" style="32" customWidth="1"/>
    <col min="13309" max="13309" width="11.28515625" style="32" customWidth="1"/>
    <col min="13310" max="13310" width="10.7109375" style="32" customWidth="1"/>
    <col min="13311" max="13311" width="11" style="32" customWidth="1"/>
    <col min="13312" max="13312" width="11.85546875" style="32" customWidth="1"/>
    <col min="13313" max="13313" width="12.85546875" style="32" customWidth="1"/>
    <col min="13314" max="13314" width="11" style="32" customWidth="1"/>
    <col min="13315" max="13315" width="11.85546875" style="32" customWidth="1"/>
    <col min="13316" max="13553" width="9.140625" style="32"/>
    <col min="13554" max="13554" width="26.5703125" style="32" customWidth="1"/>
    <col min="13555" max="13555" width="13.42578125" style="32" customWidth="1"/>
    <col min="13556" max="13556" width="12.28515625" style="32" customWidth="1"/>
    <col min="13557" max="13558" width="12.85546875" style="32" customWidth="1"/>
    <col min="13559" max="13559" width="10.5703125" style="32" customWidth="1"/>
    <col min="13560" max="13561" width="10.42578125" style="32" customWidth="1"/>
    <col min="13562" max="13562" width="12.42578125" style="32" customWidth="1"/>
    <col min="13563" max="13563" width="10" style="32" customWidth="1"/>
    <col min="13564" max="13564" width="10.28515625" style="32" customWidth="1"/>
    <col min="13565" max="13565" width="11.28515625" style="32" customWidth="1"/>
    <col min="13566" max="13566" width="10.7109375" style="32" customWidth="1"/>
    <col min="13567" max="13567" width="11" style="32" customWidth="1"/>
    <col min="13568" max="13568" width="11.85546875" style="32" customWidth="1"/>
    <col min="13569" max="13569" width="12.85546875" style="32" customWidth="1"/>
    <col min="13570" max="13570" width="11" style="32" customWidth="1"/>
    <col min="13571" max="13571" width="11.85546875" style="32" customWidth="1"/>
    <col min="13572" max="13809" width="9.140625" style="32"/>
    <col min="13810" max="13810" width="26.5703125" style="32" customWidth="1"/>
    <col min="13811" max="13811" width="13.42578125" style="32" customWidth="1"/>
    <col min="13812" max="13812" width="12.28515625" style="32" customWidth="1"/>
    <col min="13813" max="13814" width="12.85546875" style="32" customWidth="1"/>
    <col min="13815" max="13815" width="10.5703125" style="32" customWidth="1"/>
    <col min="13816" max="13817" width="10.42578125" style="32" customWidth="1"/>
    <col min="13818" max="13818" width="12.42578125" style="32" customWidth="1"/>
    <col min="13819" max="13819" width="10" style="32" customWidth="1"/>
    <col min="13820" max="13820" width="10.28515625" style="32" customWidth="1"/>
    <col min="13821" max="13821" width="11.28515625" style="32" customWidth="1"/>
    <col min="13822" max="13822" width="10.7109375" style="32" customWidth="1"/>
    <col min="13823" max="13823" width="11" style="32" customWidth="1"/>
    <col min="13824" max="13824" width="11.85546875" style="32" customWidth="1"/>
    <col min="13825" max="13825" width="12.85546875" style="32" customWidth="1"/>
    <col min="13826" max="13826" width="11" style="32" customWidth="1"/>
    <col min="13827" max="13827" width="11.85546875" style="32" customWidth="1"/>
    <col min="13828" max="14065" width="9.140625" style="32"/>
    <col min="14066" max="14066" width="26.5703125" style="32" customWidth="1"/>
    <col min="14067" max="14067" width="13.42578125" style="32" customWidth="1"/>
    <col min="14068" max="14068" width="12.28515625" style="32" customWidth="1"/>
    <col min="14069" max="14070" width="12.85546875" style="32" customWidth="1"/>
    <col min="14071" max="14071" width="10.5703125" style="32" customWidth="1"/>
    <col min="14072" max="14073" width="10.42578125" style="32" customWidth="1"/>
    <col min="14074" max="14074" width="12.42578125" style="32" customWidth="1"/>
    <col min="14075" max="14075" width="10" style="32" customWidth="1"/>
    <col min="14076" max="14076" width="10.28515625" style="32" customWidth="1"/>
    <col min="14077" max="14077" width="11.28515625" style="32" customWidth="1"/>
    <col min="14078" max="14078" width="10.7109375" style="32" customWidth="1"/>
    <col min="14079" max="14079" width="11" style="32" customWidth="1"/>
    <col min="14080" max="14080" width="11.85546875" style="32" customWidth="1"/>
    <col min="14081" max="14081" width="12.85546875" style="32" customWidth="1"/>
    <col min="14082" max="14082" width="11" style="32" customWidth="1"/>
    <col min="14083" max="14083" width="11.85546875" style="32" customWidth="1"/>
    <col min="14084" max="14321" width="9.140625" style="32"/>
    <col min="14322" max="14322" width="26.5703125" style="32" customWidth="1"/>
    <col min="14323" max="14323" width="13.42578125" style="32" customWidth="1"/>
    <col min="14324" max="14324" width="12.28515625" style="32" customWidth="1"/>
    <col min="14325" max="14326" width="12.85546875" style="32" customWidth="1"/>
    <col min="14327" max="14327" width="10.5703125" style="32" customWidth="1"/>
    <col min="14328" max="14329" width="10.42578125" style="32" customWidth="1"/>
    <col min="14330" max="14330" width="12.42578125" style="32" customWidth="1"/>
    <col min="14331" max="14331" width="10" style="32" customWidth="1"/>
    <col min="14332" max="14332" width="10.28515625" style="32" customWidth="1"/>
    <col min="14333" max="14333" width="11.28515625" style="32" customWidth="1"/>
    <col min="14334" max="14334" width="10.7109375" style="32" customWidth="1"/>
    <col min="14335" max="14335" width="11" style="32" customWidth="1"/>
    <col min="14336" max="14336" width="11.85546875" style="32" customWidth="1"/>
    <col min="14337" max="14337" width="12.85546875" style="32" customWidth="1"/>
    <col min="14338" max="14338" width="11" style="32" customWidth="1"/>
    <col min="14339" max="14339" width="11.85546875" style="32" customWidth="1"/>
    <col min="14340" max="14577" width="9.140625" style="32"/>
    <col min="14578" max="14578" width="26.5703125" style="32" customWidth="1"/>
    <col min="14579" max="14579" width="13.42578125" style="32" customWidth="1"/>
    <col min="14580" max="14580" width="12.28515625" style="32" customWidth="1"/>
    <col min="14581" max="14582" width="12.85546875" style="32" customWidth="1"/>
    <col min="14583" max="14583" width="10.5703125" style="32" customWidth="1"/>
    <col min="14584" max="14585" width="10.42578125" style="32" customWidth="1"/>
    <col min="14586" max="14586" width="12.42578125" style="32" customWidth="1"/>
    <col min="14587" max="14587" width="10" style="32" customWidth="1"/>
    <col min="14588" max="14588" width="10.28515625" style="32" customWidth="1"/>
    <col min="14589" max="14589" width="11.28515625" style="32" customWidth="1"/>
    <col min="14590" max="14590" width="10.7109375" style="32" customWidth="1"/>
    <col min="14591" max="14591" width="11" style="32" customWidth="1"/>
    <col min="14592" max="14592" width="11.85546875" style="32" customWidth="1"/>
    <col min="14593" max="14593" width="12.85546875" style="32" customWidth="1"/>
    <col min="14594" max="14594" width="11" style="32" customWidth="1"/>
    <col min="14595" max="14595" width="11.85546875" style="32" customWidth="1"/>
    <col min="14596" max="14833" width="9.140625" style="32"/>
    <col min="14834" max="14834" width="26.5703125" style="32" customWidth="1"/>
    <col min="14835" max="14835" width="13.42578125" style="32" customWidth="1"/>
    <col min="14836" max="14836" width="12.28515625" style="32" customWidth="1"/>
    <col min="14837" max="14838" width="12.85546875" style="32" customWidth="1"/>
    <col min="14839" max="14839" width="10.5703125" style="32" customWidth="1"/>
    <col min="14840" max="14841" width="10.42578125" style="32" customWidth="1"/>
    <col min="14842" max="14842" width="12.42578125" style="32" customWidth="1"/>
    <col min="14843" max="14843" width="10" style="32" customWidth="1"/>
    <col min="14844" max="14844" width="10.28515625" style="32" customWidth="1"/>
    <col min="14845" max="14845" width="11.28515625" style="32" customWidth="1"/>
    <col min="14846" max="14846" width="10.7109375" style="32" customWidth="1"/>
    <col min="14847" max="14847" width="11" style="32" customWidth="1"/>
    <col min="14848" max="14848" width="11.85546875" style="32" customWidth="1"/>
    <col min="14849" max="14849" width="12.85546875" style="32" customWidth="1"/>
    <col min="14850" max="14850" width="11" style="32" customWidth="1"/>
    <col min="14851" max="14851" width="11.85546875" style="32" customWidth="1"/>
    <col min="14852" max="15089" width="9.140625" style="32"/>
    <col min="15090" max="15090" width="26.5703125" style="32" customWidth="1"/>
    <col min="15091" max="15091" width="13.42578125" style="32" customWidth="1"/>
    <col min="15092" max="15092" width="12.28515625" style="32" customWidth="1"/>
    <col min="15093" max="15094" width="12.85546875" style="32" customWidth="1"/>
    <col min="15095" max="15095" width="10.5703125" style="32" customWidth="1"/>
    <col min="15096" max="15097" width="10.42578125" style="32" customWidth="1"/>
    <col min="15098" max="15098" width="12.42578125" style="32" customWidth="1"/>
    <col min="15099" max="15099" width="10" style="32" customWidth="1"/>
    <col min="15100" max="15100" width="10.28515625" style="32" customWidth="1"/>
    <col min="15101" max="15101" width="11.28515625" style="32" customWidth="1"/>
    <col min="15102" max="15102" width="10.7109375" style="32" customWidth="1"/>
    <col min="15103" max="15103" width="11" style="32" customWidth="1"/>
    <col min="15104" max="15104" width="11.85546875" style="32" customWidth="1"/>
    <col min="15105" max="15105" width="12.85546875" style="32" customWidth="1"/>
    <col min="15106" max="15106" width="11" style="32" customWidth="1"/>
    <col min="15107" max="15107" width="11.85546875" style="32" customWidth="1"/>
    <col min="15108" max="15345" width="9.140625" style="32"/>
    <col min="15346" max="15346" width="26.5703125" style="32" customWidth="1"/>
    <col min="15347" max="15347" width="13.42578125" style="32" customWidth="1"/>
    <col min="15348" max="15348" width="12.28515625" style="32" customWidth="1"/>
    <col min="15349" max="15350" width="12.85546875" style="32" customWidth="1"/>
    <col min="15351" max="15351" width="10.5703125" style="32" customWidth="1"/>
    <col min="15352" max="15353" width="10.42578125" style="32" customWidth="1"/>
    <col min="15354" max="15354" width="12.42578125" style="32" customWidth="1"/>
    <col min="15355" max="15355" width="10" style="32" customWidth="1"/>
    <col min="15356" max="15356" width="10.28515625" style="32" customWidth="1"/>
    <col min="15357" max="15357" width="11.28515625" style="32" customWidth="1"/>
    <col min="15358" max="15358" width="10.7109375" style="32" customWidth="1"/>
    <col min="15359" max="15359" width="11" style="32" customWidth="1"/>
    <col min="15360" max="15360" width="11.85546875" style="32" customWidth="1"/>
    <col min="15361" max="15361" width="12.85546875" style="32" customWidth="1"/>
    <col min="15362" max="15362" width="11" style="32" customWidth="1"/>
    <col min="15363" max="15363" width="11.85546875" style="32" customWidth="1"/>
    <col min="15364" max="15601" width="9.140625" style="32"/>
    <col min="15602" max="15602" width="26.5703125" style="32" customWidth="1"/>
    <col min="15603" max="15603" width="13.42578125" style="32" customWidth="1"/>
    <col min="15604" max="15604" width="12.28515625" style="32" customWidth="1"/>
    <col min="15605" max="15606" width="12.85546875" style="32" customWidth="1"/>
    <col min="15607" max="15607" width="10.5703125" style="32" customWidth="1"/>
    <col min="15608" max="15609" width="10.42578125" style="32" customWidth="1"/>
    <col min="15610" max="15610" width="12.42578125" style="32" customWidth="1"/>
    <col min="15611" max="15611" width="10" style="32" customWidth="1"/>
    <col min="15612" max="15612" width="10.28515625" style="32" customWidth="1"/>
    <col min="15613" max="15613" width="11.28515625" style="32" customWidth="1"/>
    <col min="15614" max="15614" width="10.7109375" style="32" customWidth="1"/>
    <col min="15615" max="15615" width="11" style="32" customWidth="1"/>
    <col min="15616" max="15616" width="11.85546875" style="32" customWidth="1"/>
    <col min="15617" max="15617" width="12.85546875" style="32" customWidth="1"/>
    <col min="15618" max="15618" width="11" style="32" customWidth="1"/>
    <col min="15619" max="15619" width="11.85546875" style="32" customWidth="1"/>
    <col min="15620" max="15857" width="9.140625" style="32"/>
    <col min="15858" max="15858" width="26.5703125" style="32" customWidth="1"/>
    <col min="15859" max="15859" width="13.42578125" style="32" customWidth="1"/>
    <col min="15860" max="15860" width="12.28515625" style="32" customWidth="1"/>
    <col min="15861" max="15862" width="12.85546875" style="32" customWidth="1"/>
    <col min="15863" max="15863" width="10.5703125" style="32" customWidth="1"/>
    <col min="15864" max="15865" width="10.42578125" style="32" customWidth="1"/>
    <col min="15866" max="15866" width="12.42578125" style="32" customWidth="1"/>
    <col min="15867" max="15867" width="10" style="32" customWidth="1"/>
    <col min="15868" max="15868" width="10.28515625" style="32" customWidth="1"/>
    <col min="15869" max="15869" width="11.28515625" style="32" customWidth="1"/>
    <col min="15870" max="15870" width="10.7109375" style="32" customWidth="1"/>
    <col min="15871" max="15871" width="11" style="32" customWidth="1"/>
    <col min="15872" max="15872" width="11.85546875" style="32" customWidth="1"/>
    <col min="15873" max="15873" width="12.85546875" style="32" customWidth="1"/>
    <col min="15874" max="15874" width="11" style="32" customWidth="1"/>
    <col min="15875" max="15875" width="11.85546875" style="32" customWidth="1"/>
    <col min="15876" max="16113" width="9.140625" style="32"/>
    <col min="16114" max="16114" width="26.5703125" style="32" customWidth="1"/>
    <col min="16115" max="16115" width="13.42578125" style="32" customWidth="1"/>
    <col min="16116" max="16116" width="12.28515625" style="32" customWidth="1"/>
    <col min="16117" max="16118" width="12.85546875" style="32" customWidth="1"/>
    <col min="16119" max="16119" width="10.5703125" style="32" customWidth="1"/>
    <col min="16120" max="16121" width="10.42578125" style="32" customWidth="1"/>
    <col min="16122" max="16122" width="12.42578125" style="32" customWidth="1"/>
    <col min="16123" max="16123" width="10" style="32" customWidth="1"/>
    <col min="16124" max="16124" width="10.28515625" style="32" customWidth="1"/>
    <col min="16125" max="16125" width="11.28515625" style="32" customWidth="1"/>
    <col min="16126" max="16126" width="10.7109375" style="32" customWidth="1"/>
    <col min="16127" max="16127" width="11" style="32" customWidth="1"/>
    <col min="16128" max="16128" width="11.85546875" style="32" customWidth="1"/>
    <col min="16129" max="16129" width="12.85546875" style="32" customWidth="1"/>
    <col min="16130" max="16130" width="11" style="32" customWidth="1"/>
    <col min="16131" max="16131" width="11.85546875" style="32" customWidth="1"/>
    <col min="16132" max="16384" width="9.140625" style="32"/>
  </cols>
  <sheetData>
    <row r="2" spans="1:3">
      <c r="A2" s="74" t="s">
        <v>104</v>
      </c>
      <c r="B2" s="2"/>
      <c r="C2" s="2"/>
    </row>
    <row r="3" spans="1:3">
      <c r="A3" s="2"/>
      <c r="B3" s="2"/>
      <c r="C3" s="2"/>
    </row>
    <row r="4" spans="1:3" ht="70.5" customHeight="1">
      <c r="A4" s="92" t="s">
        <v>105</v>
      </c>
      <c r="B4" s="93" t="s">
        <v>9</v>
      </c>
      <c r="C4" s="82" t="s">
        <v>73</v>
      </c>
    </row>
    <row r="5" spans="1:3" ht="21" customHeight="1">
      <c r="A5" s="92"/>
      <c r="B5" s="94"/>
      <c r="C5" s="83">
        <v>5505</v>
      </c>
    </row>
    <row r="6" spans="1:3" s="75" customFormat="1" ht="15.75">
      <c r="A6" s="92"/>
      <c r="B6" s="77">
        <f t="shared" ref="B6:B37" si="0">SUM(C6:C6)</f>
        <v>35748</v>
      </c>
      <c r="C6" s="77">
        <f>SUM(C7:C37)</f>
        <v>35748</v>
      </c>
    </row>
    <row r="7" spans="1:3" ht="15.75">
      <c r="A7" s="76" t="s">
        <v>74</v>
      </c>
      <c r="B7" s="77">
        <f t="shared" si="0"/>
        <v>800</v>
      </c>
      <c r="C7" s="78">
        <v>800</v>
      </c>
    </row>
    <row r="8" spans="1:3" ht="15.75">
      <c r="A8" s="76" t="s">
        <v>75</v>
      </c>
      <c r="B8" s="77">
        <f t="shared" si="0"/>
        <v>1560</v>
      </c>
      <c r="C8" s="78">
        <v>1560</v>
      </c>
    </row>
    <row r="9" spans="1:3" ht="15.75">
      <c r="A9" s="76" t="s">
        <v>76</v>
      </c>
      <c r="B9" s="77">
        <f t="shared" si="0"/>
        <v>800</v>
      </c>
      <c r="C9" s="79">
        <v>800</v>
      </c>
    </row>
    <row r="10" spans="1:3" ht="15.75">
      <c r="A10" s="76" t="s">
        <v>77</v>
      </c>
      <c r="B10" s="77">
        <f t="shared" si="0"/>
        <v>1690</v>
      </c>
      <c r="C10" s="79">
        <v>1690</v>
      </c>
    </row>
    <row r="11" spans="1:3" ht="15.75">
      <c r="A11" s="76" t="s">
        <v>78</v>
      </c>
      <c r="B11" s="77">
        <f t="shared" si="0"/>
        <v>1820</v>
      </c>
      <c r="C11" s="79">
        <v>1820</v>
      </c>
    </row>
    <row r="12" spans="1:3" ht="15.75">
      <c r="A12" s="76" t="s">
        <v>79</v>
      </c>
      <c r="B12" s="77">
        <f t="shared" si="0"/>
        <v>520</v>
      </c>
      <c r="C12" s="79">
        <v>520</v>
      </c>
    </row>
    <row r="13" spans="1:3" ht="15.75">
      <c r="A13" s="76" t="s">
        <v>80</v>
      </c>
      <c r="B13" s="77">
        <f t="shared" si="0"/>
        <v>1690</v>
      </c>
      <c r="C13" s="79">
        <v>1690</v>
      </c>
    </row>
    <row r="14" spans="1:3" ht="15.75">
      <c r="A14" s="76" t="s">
        <v>81</v>
      </c>
      <c r="B14" s="77">
        <f t="shared" si="0"/>
        <v>1560</v>
      </c>
      <c r="C14" s="79">
        <v>1560</v>
      </c>
    </row>
    <row r="15" spans="1:3" ht="15.75">
      <c r="A15" s="76" t="s">
        <v>82</v>
      </c>
      <c r="B15" s="77">
        <f t="shared" si="0"/>
        <v>800</v>
      </c>
      <c r="C15" s="79">
        <v>800</v>
      </c>
    </row>
    <row r="16" spans="1:3" ht="15.75">
      <c r="A16" s="76" t="s">
        <v>83</v>
      </c>
      <c r="B16" s="77">
        <f t="shared" si="0"/>
        <v>1560</v>
      </c>
      <c r="C16" s="79">
        <v>1560</v>
      </c>
    </row>
    <row r="17" spans="1:3" ht="15.75">
      <c r="A17" s="76" t="s">
        <v>84</v>
      </c>
      <c r="B17" s="77">
        <f t="shared" si="0"/>
        <v>800</v>
      </c>
      <c r="C17" s="79">
        <v>800</v>
      </c>
    </row>
    <row r="18" spans="1:3" ht="15.75">
      <c r="A18" s="76" t="s">
        <v>85</v>
      </c>
      <c r="B18" s="77">
        <f t="shared" si="0"/>
        <v>1040</v>
      </c>
      <c r="C18" s="79">
        <v>1040</v>
      </c>
    </row>
    <row r="19" spans="1:3" ht="15.75">
      <c r="A19" s="76" t="s">
        <v>86</v>
      </c>
      <c r="B19" s="77">
        <f t="shared" si="0"/>
        <v>800</v>
      </c>
      <c r="C19" s="79">
        <v>800</v>
      </c>
    </row>
    <row r="20" spans="1:3" ht="15.75">
      <c r="A20" s="76" t="s">
        <v>87</v>
      </c>
      <c r="B20" s="77">
        <f t="shared" si="0"/>
        <v>1560</v>
      </c>
      <c r="C20" s="79">
        <v>1560</v>
      </c>
    </row>
    <row r="21" spans="1:3" ht="15.75">
      <c r="A21" s="76" t="s">
        <v>88</v>
      </c>
      <c r="B21" s="77">
        <f t="shared" si="0"/>
        <v>920</v>
      </c>
      <c r="C21" s="79">
        <v>920</v>
      </c>
    </row>
    <row r="22" spans="1:3" ht="15.75">
      <c r="A22" s="76" t="s">
        <v>89</v>
      </c>
      <c r="B22" s="77">
        <f t="shared" si="0"/>
        <v>520</v>
      </c>
      <c r="C22" s="79">
        <v>520</v>
      </c>
    </row>
    <row r="23" spans="1:3" ht="15.75">
      <c r="A23" s="76" t="s">
        <v>90</v>
      </c>
      <c r="B23" s="77">
        <f t="shared" si="0"/>
        <v>1820</v>
      </c>
      <c r="C23" s="79">
        <v>1820</v>
      </c>
    </row>
    <row r="24" spans="1:3" ht="15.75">
      <c r="A24" s="76" t="s">
        <v>91</v>
      </c>
      <c r="B24" s="77">
        <f t="shared" si="0"/>
        <v>520</v>
      </c>
      <c r="C24" s="80">
        <v>520</v>
      </c>
    </row>
    <row r="25" spans="1:3" ht="15.75">
      <c r="A25" s="76" t="s">
        <v>92</v>
      </c>
      <c r="B25" s="77">
        <f t="shared" si="0"/>
        <v>1560</v>
      </c>
      <c r="C25" s="80">
        <v>1560</v>
      </c>
    </row>
    <row r="26" spans="1:3" ht="15.75">
      <c r="A26" s="76" t="s">
        <v>93</v>
      </c>
      <c r="B26" s="77">
        <f t="shared" si="0"/>
        <v>1430</v>
      </c>
      <c r="C26" s="80">
        <v>1430</v>
      </c>
    </row>
    <row r="27" spans="1:3" ht="15.75">
      <c r="A27" s="76" t="s">
        <v>94</v>
      </c>
      <c r="B27" s="77">
        <f t="shared" si="0"/>
        <v>1690</v>
      </c>
      <c r="C27" s="80">
        <v>1690</v>
      </c>
    </row>
    <row r="28" spans="1:3" ht="15.75">
      <c r="A28" s="76" t="s">
        <v>95</v>
      </c>
      <c r="B28" s="77">
        <f t="shared" si="0"/>
        <v>800</v>
      </c>
      <c r="C28" s="80">
        <v>800</v>
      </c>
    </row>
    <row r="29" spans="1:3" ht="15.75">
      <c r="A29" s="76" t="s">
        <v>96</v>
      </c>
      <c r="B29" s="77">
        <f t="shared" si="0"/>
        <v>1430</v>
      </c>
      <c r="C29" s="80">
        <v>1430</v>
      </c>
    </row>
    <row r="30" spans="1:3" ht="15.75">
      <c r="A30" s="76" t="s">
        <v>97</v>
      </c>
      <c r="B30" s="77">
        <f t="shared" si="0"/>
        <v>800</v>
      </c>
      <c r="C30" s="80">
        <v>800</v>
      </c>
    </row>
    <row r="31" spans="1:3" ht="15.75">
      <c r="A31" s="76" t="s">
        <v>98</v>
      </c>
      <c r="B31" s="77">
        <f t="shared" si="0"/>
        <v>400</v>
      </c>
      <c r="C31" s="80">
        <v>400</v>
      </c>
    </row>
    <row r="32" spans="1:3" ht="15.75">
      <c r="A32" s="76" t="s">
        <v>99</v>
      </c>
      <c r="B32" s="77">
        <f t="shared" si="0"/>
        <v>1690</v>
      </c>
      <c r="C32" s="80">
        <v>1690</v>
      </c>
    </row>
    <row r="33" spans="1:3" ht="15.75">
      <c r="A33" s="76" t="s">
        <v>100</v>
      </c>
      <c r="B33" s="77">
        <f t="shared" si="0"/>
        <v>520</v>
      </c>
      <c r="C33" s="80">
        <v>520</v>
      </c>
    </row>
    <row r="34" spans="1:3" ht="15.75">
      <c r="A34" s="76" t="s">
        <v>101</v>
      </c>
      <c r="B34" s="77">
        <f t="shared" si="0"/>
        <v>1820</v>
      </c>
      <c r="C34" s="80">
        <v>1820</v>
      </c>
    </row>
    <row r="35" spans="1:3" ht="15.75">
      <c r="A35" s="76" t="s">
        <v>102</v>
      </c>
      <c r="B35" s="77">
        <f t="shared" si="0"/>
        <v>1950</v>
      </c>
      <c r="C35" s="80">
        <v>1950</v>
      </c>
    </row>
    <row r="36" spans="1:3" ht="15.75">
      <c r="A36" s="76" t="s">
        <v>103</v>
      </c>
      <c r="B36" s="77">
        <f t="shared" si="0"/>
        <v>385</v>
      </c>
      <c r="C36" s="80">
        <v>385</v>
      </c>
    </row>
    <row r="37" spans="1:3" ht="14.25" customHeight="1">
      <c r="A37" s="76" t="s">
        <v>64</v>
      </c>
      <c r="B37" s="77">
        <f t="shared" si="0"/>
        <v>493</v>
      </c>
      <c r="C37" s="81">
        <f>35748-35255</f>
        <v>493</v>
      </c>
    </row>
    <row r="39" spans="1:3">
      <c r="A39" s="34" t="s">
        <v>3</v>
      </c>
    </row>
    <row r="41" spans="1:3">
      <c r="A41" s="32" t="s">
        <v>4</v>
      </c>
    </row>
    <row r="42" spans="1:3">
      <c r="A42" s="35" t="s">
        <v>5</v>
      </c>
    </row>
  </sheetData>
  <mergeCells count="2">
    <mergeCell ref="A4:A6"/>
    <mergeCell ref="B4:B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3
Tartu Linnavalitsuse 17.02.2014.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Lisa 1</vt:lpstr>
      <vt:lpstr>Lisa 2</vt:lpstr>
      <vt:lpstr>Lisa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2015-02-13T05:54:16Z</dcterms:modified>
</cp:coreProperties>
</file>